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ifang\Desktop\for Codex to convert\"/>
    </mc:Choice>
  </mc:AlternateContent>
  <xr:revisionPtr revIDLastSave="0" documentId="13_ncr:1_{EA9F85D4-6E39-4BBA-9137-6371E4018F15}" xr6:coauthVersionLast="36" xr6:coauthVersionMax="36" xr10:uidLastSave="{00000000-0000-0000-0000-000000000000}"/>
  <bookViews>
    <workbookView xWindow="0" yWindow="0" windowWidth="19200" windowHeight="6420" activeTab="2" xr2:uid="{32164289-2A72-443C-8F4B-7167457E3C8E}"/>
  </bookViews>
  <sheets>
    <sheet name="GL" sheetId="2" r:id="rId1"/>
    <sheet name="Gc" sheetId="3" r:id="rId2"/>
    <sheet name="GTL" sheetId="4" r:id="rId3"/>
  </sheets>
  <externalReferences>
    <externalReference r:id="rId4"/>
    <externalReference r:id="rId5"/>
  </externalReferences>
  <definedNames>
    <definedName name="ACH">'[2]chap22_PF simulation'!$H$21</definedName>
    <definedName name="CN">'[2]chap22_PF simulation'!$R$4</definedName>
    <definedName name="CO2in_mg">'[2]chap22_PF simulation'!$F$14</definedName>
    <definedName name="CO2out_mg">'[2]chap22_PF simulation'!$F$15</definedName>
    <definedName name="CV">'[2]chap22_PF simulation'!$R$5</definedName>
    <definedName name="DarkResp">'[2]chap22_PF simulation'!$G$10</definedName>
    <definedName name="DeH">'[2]chap22_PF simulation'!$R$12</definedName>
    <definedName name="Densityin">'[2]chap22_PF simulation'!$G$12</definedName>
    <definedName name="Enth_in">'[2]chap22_PF simulation'!$H$12</definedName>
    <definedName name="Enth_out">'[2]chap22_PF simulation'!$H$13</definedName>
    <definedName name="Gc">'[2]chap22_PF simulation'!$G$6</definedName>
    <definedName name="GI">'[2]chap22_PF simulation'!$G$5</definedName>
    <definedName name="GTI">'[2]chap22_PF simulation'!$G$8</definedName>
    <definedName name="Height">'[2]chap22_PF simulation'!$D$21</definedName>
    <definedName name="Kw">'[2]chap22_PF simulation'!$T$15</definedName>
    <definedName name="LAperPlt">'[2]chap22_PF simulation'!$K$20</definedName>
    <definedName name="Length">'[2]chap22_PF simulation'!$D$19</definedName>
    <definedName name="NetPho">'[2]chap22_PF simulation'!$K$10</definedName>
    <definedName name="NofLamp">'[2]chap22_PF simulation'!$H$23</definedName>
    <definedName name="NoofPlt">'[2]chap22_PF simulation'!$K$21</definedName>
    <definedName name="PhoResp">'[2]chap22_PF simulation'!$K$9</definedName>
    <definedName name="PhotoS">'[2]chap22_PF simulation'!$K$8</definedName>
    <definedName name="Pmax">'[2]chap22_PF simulation'!$D$2</definedName>
    <definedName name="QC">'[2]chap22_PF simulation'!$R$19</definedName>
    <definedName name="QV">'[2]chap22_PF simulation'!$R$18</definedName>
    <definedName name="RatioPhoResp">'[2]chap22_PF simulation'!$G$9</definedName>
    <definedName name="Rav">'[2]chap22_PF simulation'!$K$15</definedName>
    <definedName name="Rd20C">'[2]chap22_PF simulation'!$D$10</definedName>
    <definedName name="Rlv">'[2]chap22_PF simulation'!$K$14</definedName>
    <definedName name="Rlv_inc">'[2]chap22_PF simulation'!$K$16</definedName>
    <definedName name="Tin">'[2]chap22_PF simulation'!$D$12</definedName>
    <definedName name="TotalWofLamp">'[2]chap22_PF simulation'!$K$25</definedName>
    <definedName name="Tout">'[2]chap22_PF simulation'!$D$13</definedName>
    <definedName name="TR">'[2]chap22_PF simulation'!$R$9</definedName>
    <definedName name="Transp_rate">'[2]chap22_PF simulation'!$K$17</definedName>
    <definedName name="Vdin">'[2]chap22_PF simulation'!$K$12</definedName>
    <definedName name="Vdout">'[2]chap22_PF simulation'!$K$13</definedName>
    <definedName name="VolofRoom">'[2]chap22_PF simulation'!$H$19</definedName>
    <definedName name="VW">'[2]chap22_PF simulation'!$R$11</definedName>
    <definedName name="We">'[2]chap22_PF simulation'!$R$17</definedName>
    <definedName name="Width">'[2]chap22_PF simulation'!$D$20</definedName>
    <definedName name="WL">'[2]chap22_PF simulation'!$R$16</definedName>
    <definedName name="Wofequip">'[2]chap22_PF simulation'!$D$26</definedName>
    <definedName name="WperLamp">'[2]chap22_PF simulation'!$D$24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F19" i="4"/>
  <c r="E19" i="4"/>
  <c r="F18" i="4"/>
  <c r="E18" i="4"/>
  <c r="F17" i="4"/>
  <c r="E17" i="4"/>
  <c r="F16" i="4"/>
  <c r="E16" i="4"/>
  <c r="E15" i="4"/>
  <c r="F15" i="4" s="1"/>
  <c r="F14" i="4"/>
  <c r="E14" i="4"/>
  <c r="F13" i="4"/>
  <c r="E13" i="4"/>
  <c r="F12" i="4"/>
  <c r="E12" i="4"/>
  <c r="E11" i="4"/>
  <c r="F11" i="4" s="1"/>
  <c r="D10" i="4"/>
  <c r="E10" i="4" s="1"/>
  <c r="F10" i="4" s="1"/>
  <c r="C10" i="4"/>
  <c r="D9" i="4"/>
  <c r="E9" i="4" s="1"/>
  <c r="F9" i="4" s="1"/>
  <c r="C9" i="4"/>
  <c r="D8" i="4"/>
  <c r="E8" i="4" s="1"/>
  <c r="F8" i="4" s="1"/>
  <c r="C8" i="4"/>
  <c r="D7" i="4"/>
  <c r="E7" i="4" s="1"/>
  <c r="F7" i="4" s="1"/>
  <c r="C7" i="4"/>
  <c r="D6" i="4"/>
  <c r="E6" i="4" s="1"/>
  <c r="F6" i="4" s="1"/>
  <c r="C6" i="4"/>
  <c r="D5" i="4"/>
  <c r="E5" i="4" s="1"/>
  <c r="F5" i="4" s="1"/>
  <c r="C5" i="4"/>
  <c r="D4" i="4"/>
  <c r="E4" i="4" s="1"/>
  <c r="F4" i="4" s="1"/>
  <c r="C4" i="4"/>
  <c r="D3" i="4"/>
  <c r="E3" i="4" s="1"/>
  <c r="F3" i="4" s="1"/>
  <c r="C3" i="4"/>
  <c r="D2" i="4"/>
  <c r="E2" i="4" s="1"/>
  <c r="F2" i="4" s="1"/>
  <c r="C2" i="4"/>
  <c r="C91" i="3"/>
  <c r="A91" i="3"/>
  <c r="C90" i="3"/>
  <c r="A90" i="3"/>
  <c r="C89" i="3"/>
  <c r="A89" i="3"/>
  <c r="C88" i="3"/>
  <c r="A88" i="3"/>
  <c r="C87" i="3"/>
  <c r="A87" i="3"/>
  <c r="C86" i="3"/>
  <c r="A86" i="3"/>
  <c r="C85" i="3"/>
  <c r="A85" i="3"/>
  <c r="C84" i="3"/>
  <c r="A84" i="3"/>
  <c r="C83" i="3"/>
  <c r="A83" i="3"/>
  <c r="C82" i="3"/>
  <c r="A82" i="3"/>
  <c r="C81" i="3"/>
  <c r="A81" i="3"/>
  <c r="C80" i="3"/>
  <c r="A80" i="3"/>
  <c r="C79" i="3"/>
  <c r="A79" i="3"/>
  <c r="C78" i="3"/>
  <c r="A78" i="3"/>
  <c r="C77" i="3"/>
  <c r="A77" i="3"/>
  <c r="C76" i="3"/>
  <c r="A76" i="3"/>
  <c r="C75" i="3"/>
  <c r="A75" i="3"/>
  <c r="C74" i="3"/>
  <c r="A74" i="3"/>
  <c r="C73" i="3"/>
  <c r="A73" i="3"/>
  <c r="C72" i="3"/>
  <c r="A72" i="3"/>
  <c r="C71" i="3"/>
  <c r="A71" i="3"/>
  <c r="C70" i="3"/>
  <c r="A70" i="3"/>
  <c r="C69" i="3"/>
  <c r="A69" i="3"/>
  <c r="C68" i="3"/>
  <c r="A68" i="3"/>
  <c r="C67" i="3"/>
  <c r="A67" i="3"/>
  <c r="C66" i="3"/>
  <c r="A66" i="3"/>
  <c r="C65" i="3"/>
  <c r="A65" i="3"/>
  <c r="C64" i="3"/>
  <c r="A64" i="3"/>
  <c r="C63" i="3"/>
  <c r="A63" i="3"/>
  <c r="C62" i="3"/>
  <c r="A62" i="3"/>
  <c r="C61" i="3"/>
  <c r="A61" i="3"/>
  <c r="C60" i="3"/>
  <c r="A60" i="3"/>
  <c r="C59" i="3"/>
  <c r="A59" i="3"/>
  <c r="C58" i="3"/>
  <c r="A58" i="3"/>
  <c r="C57" i="3"/>
  <c r="A57" i="3"/>
  <c r="C56" i="3"/>
  <c r="A56" i="3"/>
  <c r="C55" i="3"/>
  <c r="A55" i="3"/>
  <c r="C54" i="3"/>
  <c r="A54" i="3"/>
  <c r="C53" i="3"/>
  <c r="A53" i="3"/>
  <c r="C52" i="3"/>
  <c r="A52" i="3"/>
  <c r="C51" i="3"/>
  <c r="A51" i="3"/>
  <c r="C50" i="3"/>
  <c r="A50" i="3"/>
  <c r="C49" i="3"/>
  <c r="A49" i="3"/>
  <c r="C48" i="3"/>
  <c r="A48" i="3"/>
  <c r="C47" i="3"/>
  <c r="A47" i="3"/>
  <c r="C46" i="3"/>
  <c r="A46" i="3"/>
  <c r="C45" i="3"/>
  <c r="A45" i="3"/>
  <c r="C44" i="3"/>
  <c r="A44" i="3"/>
  <c r="C43" i="3"/>
  <c r="A43" i="3"/>
  <c r="C42" i="3"/>
  <c r="A42" i="3"/>
  <c r="C41" i="3"/>
  <c r="A41" i="3"/>
  <c r="C40" i="3"/>
  <c r="A40" i="3"/>
  <c r="C39" i="3"/>
  <c r="A39" i="3"/>
  <c r="C38" i="3"/>
  <c r="A38" i="3"/>
  <c r="C37" i="3"/>
  <c r="A37" i="3"/>
  <c r="C36" i="3"/>
  <c r="A36" i="3"/>
  <c r="C35" i="3"/>
  <c r="A35" i="3"/>
  <c r="C34" i="3"/>
  <c r="A34" i="3"/>
  <c r="C33" i="3"/>
  <c r="A33" i="3"/>
  <c r="C32" i="3"/>
  <c r="A32" i="3"/>
  <c r="C31" i="3"/>
  <c r="A31" i="3"/>
  <c r="C30" i="3"/>
  <c r="A30" i="3"/>
  <c r="C29" i="3"/>
  <c r="A29" i="3"/>
  <c r="C28" i="3"/>
  <c r="A28" i="3"/>
  <c r="C27" i="3"/>
  <c r="A27" i="3"/>
  <c r="C26" i="3"/>
  <c r="A26" i="3"/>
  <c r="C25" i="3"/>
  <c r="A25" i="3"/>
  <c r="H24" i="3"/>
  <c r="F29" i="3" s="1"/>
  <c r="H29" i="3" s="1"/>
  <c r="C24" i="3"/>
  <c r="A24" i="3"/>
  <c r="C23" i="3"/>
  <c r="A23" i="3"/>
  <c r="C22" i="3"/>
  <c r="A22" i="3"/>
  <c r="C21" i="3"/>
  <c r="A21" i="3"/>
  <c r="C20" i="3"/>
  <c r="A20" i="3"/>
  <c r="C19" i="3"/>
  <c r="A19" i="3"/>
  <c r="C18" i="3"/>
  <c r="A18" i="3"/>
  <c r="C17" i="3"/>
  <c r="A17" i="3"/>
  <c r="C16" i="3"/>
  <c r="A16" i="3"/>
  <c r="C15" i="3"/>
  <c r="A15" i="3"/>
  <c r="C14" i="3"/>
  <c r="A14" i="3"/>
  <c r="C13" i="3"/>
  <c r="A13" i="3"/>
  <c r="C12" i="3"/>
  <c r="A12" i="3"/>
  <c r="C11" i="3"/>
  <c r="A11" i="3"/>
  <c r="C10" i="3"/>
  <c r="A10" i="3"/>
  <c r="C9" i="3"/>
  <c r="A9" i="3"/>
  <c r="C8" i="3"/>
  <c r="A8" i="3"/>
  <c r="C7" i="3"/>
  <c r="A7" i="3"/>
  <c r="C6" i="3"/>
  <c r="A6" i="3"/>
  <c r="C5" i="3"/>
  <c r="A5" i="3"/>
  <c r="C4" i="3"/>
  <c r="A4" i="3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<sst xmlns="http://schemas.openxmlformats.org/spreadsheetml/2006/main" count="55" uniqueCount="43">
  <si>
    <r>
      <t>PAR, W/m</t>
    </r>
    <r>
      <rPr>
        <vertAlign val="superscript"/>
        <sz val="12"/>
        <color theme="1"/>
        <rFont val="Times New Roman"/>
        <family val="1"/>
      </rPr>
      <t>2</t>
    </r>
  </si>
  <si>
    <t>P: Photosynthetic rate, mg/(m2.s)</t>
    <phoneticPr fontId="6" type="noConversion"/>
  </si>
  <si>
    <t>Pmax: Maximum P, mg/(m2.s)</t>
    <phoneticPr fontId="6" type="noConversion"/>
  </si>
  <si>
    <t>Gc: CO2 coefficient, 0 ~ 1</t>
    <phoneticPr fontId="6" type="noConversion"/>
  </si>
  <si>
    <t xml:space="preserve">Three coefficients are the limitation of the maximum P by CO2, light and temperature. </t>
    <phoneticPr fontId="6" type="noConversion"/>
  </si>
  <si>
    <t>Each coefficient takes a value between 0 and 1.</t>
  </si>
  <si>
    <t>PAR: Photosynthetically active radiation, W/m2</t>
    <phoneticPr fontId="6" type="noConversion"/>
  </si>
  <si>
    <t>Gc = 1/(1+Kc/CO2.ch)</t>
    <phoneticPr fontId="6" type="noConversion"/>
  </si>
  <si>
    <t>Kc: Rate constant of CO2 concentation, mg/m3</t>
    <phoneticPr fontId="6" type="noConversion"/>
  </si>
  <si>
    <t>CO2ch: CO2 concentration in chloroplast, mg/m3</t>
    <phoneticPr fontId="6" type="noConversion"/>
  </si>
  <si>
    <r>
      <t xml:space="preserve">Tl: Leaf temperature, 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C</t>
    </r>
    <phoneticPr fontId="6" type="noConversion"/>
  </si>
  <si>
    <r>
      <t xml:space="preserve">Tm: Optimum leaf temperature for photosynthesis, 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C</t>
    </r>
    <phoneticPr fontId="6" type="noConversion"/>
  </si>
  <si>
    <r>
      <t xml:space="preserve">a: Temperature response constant, 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C</t>
    </r>
    <phoneticPr fontId="6" type="noConversion"/>
  </si>
  <si>
    <r>
      <t>Temp (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C)</t>
    </r>
    <phoneticPr fontId="6" type="noConversion"/>
  </si>
  <si>
    <t>Gc</t>
    <phoneticPr fontId="6" type="noConversion"/>
  </si>
  <si>
    <t>Convert CO2 from ppm to mg/m3 which is function of Temperature</t>
    <phoneticPr fontId="6" type="noConversion"/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</si>
  <si>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(ppm)</t>
    </r>
    <phoneticPr fontId="6" type="noConversion"/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</si>
  <si>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(mg/m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) </t>
    </r>
    <phoneticPr fontId="6" type="noConversion"/>
  </si>
  <si>
    <t>--&gt;</t>
    <phoneticPr fontId="6" type="noConversion"/>
  </si>
  <si>
    <t>mg/m3 =ppm*44.01/22.4*273/(273+T)</t>
    <phoneticPr fontId="6" type="noConversion"/>
  </si>
  <si>
    <t>ppm =mg/m3/44.01*22.4/273*(274+T)</t>
    <phoneticPr fontId="6" type="noConversion"/>
  </si>
  <si>
    <r>
      <t>Optimum leaf temp. for Pn., T</t>
    </r>
    <r>
      <rPr>
        <i/>
        <vertAlign val="subscript"/>
        <sz val="12"/>
        <color theme="1"/>
        <rFont val="Times New Roman"/>
        <family val="1"/>
      </rPr>
      <t>m</t>
    </r>
    <r>
      <rPr>
        <i/>
        <sz val="12"/>
        <color theme="1"/>
        <rFont val="Times New Roman"/>
        <family val="1"/>
      </rPr>
      <t xml:space="preserve">, </t>
    </r>
    <r>
      <rPr>
        <i/>
        <sz val="12"/>
        <color theme="1"/>
        <rFont val="Segoe UI Symbol"/>
        <family val="2"/>
      </rPr>
      <t>℃</t>
    </r>
    <phoneticPr fontId="6" type="noConversion"/>
  </si>
  <si>
    <r>
      <t>Temp. response, a,</t>
    </r>
    <r>
      <rPr>
        <i/>
        <sz val="12"/>
        <color theme="1"/>
        <rFont val="Segoe UI Symbol"/>
        <family val="2"/>
      </rPr>
      <t>℃</t>
    </r>
    <phoneticPr fontId="6" type="noConversion"/>
  </si>
  <si>
    <t>Inputs</t>
  </si>
  <si>
    <t>Outputs</t>
  </si>
  <si>
    <t>P = Pmax x Gc x GL x GTL</t>
    <phoneticPr fontId="6" type="noConversion"/>
  </si>
  <si>
    <t>GL: Light coefficient, 0 ~ 1</t>
    <phoneticPr fontId="6" type="noConversion"/>
  </si>
  <si>
    <t>GTL: Temperature coefficient, 0 ~ 1</t>
    <phoneticPr fontId="6" type="noConversion"/>
  </si>
  <si>
    <t>GL = 1/(1+Ki/PAR)</t>
    <phoneticPr fontId="6" type="noConversion"/>
  </si>
  <si>
    <t>Ki: Rate constant of irradiance, W/m2</t>
    <phoneticPr fontId="6" type="noConversion"/>
  </si>
  <si>
    <t>Ki</t>
    <phoneticPr fontId="1" type="noConversion"/>
  </si>
  <si>
    <t>GL</t>
    <phoneticPr fontId="1" type="noConversion"/>
  </si>
  <si>
    <r>
      <t xml:space="preserve">TL: Leaf temperature, 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C</t>
    </r>
    <phoneticPr fontId="6" type="noConversion"/>
  </si>
  <si>
    <r>
      <t>GTL = [2 (TL+a)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(Tm+a)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- (TL+a)</t>
    </r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] / (Tm+a)</t>
    </r>
    <r>
      <rPr>
        <vertAlign val="superscript"/>
        <sz val="12"/>
        <color theme="1"/>
        <rFont val="Arial"/>
        <family val="2"/>
      </rPr>
      <t>4</t>
    </r>
    <phoneticPr fontId="6" type="noConversion"/>
  </si>
  <si>
    <t>Gc = 1/(1+Kc/CO2ch)</t>
    <phoneticPr fontId="6" type="noConversion"/>
  </si>
  <si>
    <r>
      <t>CO</t>
    </r>
    <r>
      <rPr>
        <vertAlign val="subscript"/>
        <sz val="14"/>
        <color theme="1"/>
        <rFont val="Arial"/>
        <family val="2"/>
      </rPr>
      <t>2ppm</t>
    </r>
    <phoneticPr fontId="6" type="noConversion"/>
  </si>
  <si>
    <r>
      <rPr>
        <sz val="14"/>
        <color theme="1"/>
        <rFont val="微軟正黑體"/>
        <family val="2"/>
        <charset val="136"/>
      </rPr>
      <t>CO</t>
    </r>
    <r>
      <rPr>
        <vertAlign val="subscript"/>
        <sz val="14"/>
        <color theme="1"/>
        <rFont val="微軟正黑體"/>
        <family val="2"/>
        <charset val="136"/>
      </rPr>
      <t>2</t>
    </r>
    <r>
      <rPr>
        <vertAlign val="subscript"/>
        <sz val="14"/>
        <color theme="1"/>
        <rFont val="Calibri"/>
        <family val="2"/>
      </rPr>
      <t>ch</t>
    </r>
    <r>
      <rPr>
        <sz val="14"/>
        <color theme="1"/>
        <rFont val="微軟正黑體"/>
        <family val="2"/>
        <charset val="136"/>
      </rPr>
      <t>, mg/m</t>
    </r>
    <r>
      <rPr>
        <vertAlign val="superscript"/>
        <sz val="14"/>
        <color theme="1"/>
        <rFont val="微軟正黑體"/>
        <family val="2"/>
        <charset val="136"/>
      </rPr>
      <t>3</t>
    </r>
    <phoneticPr fontId="6" type="noConversion"/>
  </si>
  <si>
    <r>
      <t>Temp. coefficient, G</t>
    </r>
    <r>
      <rPr>
        <i/>
        <vertAlign val="subscript"/>
        <sz val="12"/>
        <color theme="1"/>
        <rFont val="Times New Roman"/>
        <family val="1"/>
      </rPr>
      <t>TL</t>
    </r>
    <phoneticPr fontId="6" type="noConversion"/>
  </si>
  <si>
    <r>
      <t>Leaf temp. TL ,</t>
    </r>
    <r>
      <rPr>
        <i/>
        <sz val="12"/>
        <color theme="1"/>
        <rFont val="Segoe UI Symbol"/>
        <family val="2"/>
      </rPr>
      <t>℃</t>
    </r>
    <phoneticPr fontId="1" type="noConversion"/>
  </si>
  <si>
    <r>
      <t>Leaf temp. T</t>
    </r>
    <r>
      <rPr>
        <i/>
        <vertAlign val="subscript"/>
        <sz val="12"/>
        <color theme="1"/>
        <rFont val="Times New Roman"/>
        <family val="1"/>
      </rPr>
      <t>L</t>
    </r>
    <r>
      <rPr>
        <i/>
        <sz val="12"/>
        <color theme="1"/>
        <rFont val="Times New Roman"/>
        <family val="1"/>
      </rPr>
      <t xml:space="preserve"> ,</t>
    </r>
    <r>
      <rPr>
        <i/>
        <sz val="12"/>
        <color theme="1"/>
        <rFont val="Segoe UI Symbol"/>
        <family val="2"/>
      </rPr>
      <t>℃</t>
    </r>
    <phoneticPr fontId="6" type="noConversion"/>
  </si>
  <si>
    <r>
      <t>T</t>
    </r>
    <r>
      <rPr>
        <vertAlign val="subscript"/>
        <sz val="12"/>
        <color theme="1"/>
        <rFont val="Calibri"/>
        <family val="2"/>
      </rPr>
      <t>L</t>
    </r>
    <r>
      <rPr>
        <sz val="12"/>
        <color theme="1"/>
        <rFont val="Calibri"/>
        <family val="2"/>
      </rPr>
      <t xml:space="preserve"> @a = 5</t>
    </r>
    <phoneticPr fontId="6" type="noConversion"/>
  </si>
  <si>
    <r>
      <t>T</t>
    </r>
    <r>
      <rPr>
        <vertAlign val="subscript"/>
        <sz val="12"/>
        <color theme="1"/>
        <rFont val="Calibri"/>
        <family val="2"/>
      </rPr>
      <t>L</t>
    </r>
    <r>
      <rPr>
        <sz val="12"/>
        <color theme="1"/>
        <rFont val="Calibri"/>
        <family val="2"/>
      </rPr>
      <t xml:space="preserve"> @a = 10</t>
    </r>
    <phoneticPr fontId="6" type="noConversion"/>
  </si>
  <si>
    <r>
      <t>Lowerbound of GT</t>
    </r>
    <r>
      <rPr>
        <i/>
        <vertAlign val="subscript"/>
        <sz val="12"/>
        <color theme="1"/>
        <rFont val="Times New Roman"/>
        <family val="1"/>
      </rPr>
      <t>L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</si>
</sst>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</font>
    <font>
      <sz val="9"/>
      <name val="細明體"/>
      <family val="3"/>
      <charset val="136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i/>
      <sz val="12"/>
      <color theme="1"/>
      <name val="Segoe UI Symbol"/>
      <family val="2"/>
    </font>
    <font>
      <sz val="12"/>
      <name val="Arial"/>
      <family val="2"/>
    </font>
    <font>
      <b/>
      <sz val="16"/>
      <color theme="1"/>
      <name val="Times New Roman"/>
      <family val="1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4"/>
      <color theme="1"/>
      <name val="Calibri"/>
      <family val="2"/>
      <charset val="136"/>
    </font>
    <font>
      <sz val="14"/>
      <color theme="1"/>
      <name val="微軟正黑體"/>
      <family val="2"/>
      <charset val="136"/>
    </font>
    <font>
      <vertAlign val="subscript"/>
      <sz val="14"/>
      <color theme="1"/>
      <name val="微軟正黑體"/>
      <family val="2"/>
      <charset val="136"/>
    </font>
    <font>
      <vertAlign val="subscript"/>
      <sz val="14"/>
      <color theme="1"/>
      <name val="Calibri"/>
      <family val="2"/>
    </font>
    <font>
      <vertAlign val="superscript"/>
      <sz val="14"/>
      <color theme="1"/>
      <name val="微軟正黑體"/>
      <family val="2"/>
      <charset val="136"/>
    </font>
    <font>
      <sz val="14"/>
      <color theme="1"/>
      <name val="Calibri"/>
      <family val="2"/>
    </font>
    <font>
      <vertAlign val="subscript"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2" fontId="5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2" borderId="0" xfId="1" applyFont="1" applyFill="1" applyAlignment="1">
      <alignment vertical="center"/>
    </xf>
    <xf numFmtId="1" fontId="2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2" fillId="0" borderId="0" xfId="1" quotePrefix="1" applyFont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177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0" fontId="3" fillId="5" borderId="7" xfId="1" applyFont="1" applyFill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3" fillId="6" borderId="10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2" fontId="13" fillId="0" borderId="14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</cellXfs>
  <cellStyles count="2">
    <cellStyle name="一般" xfId="0" builtinId="0"/>
    <cellStyle name="一般 2" xfId="1" xr:uid="{0B06E112-5E4B-42DA-BEA0-80121B3C3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GL!$C$2:$C$22</c:f>
              <c:numCache>
                <c:formatCode>General</c:formatCode>
                <c:ptCount val="21"/>
                <c:pt idx="0">
                  <c:v>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275</c:v>
                </c:pt>
                <c:pt idx="5">
                  <c:v>340</c:v>
                </c:pt>
                <c:pt idx="6">
                  <c:v>405</c:v>
                </c:pt>
                <c:pt idx="7">
                  <c:v>470</c:v>
                </c:pt>
                <c:pt idx="8">
                  <c:v>535</c:v>
                </c:pt>
                <c:pt idx="9">
                  <c:v>600</c:v>
                </c:pt>
                <c:pt idx="10">
                  <c:v>665</c:v>
                </c:pt>
                <c:pt idx="11">
                  <c:v>730</c:v>
                </c:pt>
                <c:pt idx="12">
                  <c:v>795</c:v>
                </c:pt>
                <c:pt idx="13">
                  <c:v>860</c:v>
                </c:pt>
                <c:pt idx="14">
                  <c:v>925</c:v>
                </c:pt>
                <c:pt idx="15">
                  <c:v>990</c:v>
                </c:pt>
                <c:pt idx="16">
                  <c:v>1055</c:v>
                </c:pt>
                <c:pt idx="17">
                  <c:v>1120</c:v>
                </c:pt>
                <c:pt idx="18">
                  <c:v>1185</c:v>
                </c:pt>
                <c:pt idx="19">
                  <c:v>1250</c:v>
                </c:pt>
                <c:pt idx="20">
                  <c:v>1315</c:v>
                </c:pt>
              </c:numCache>
            </c:numRef>
          </c:xVal>
          <c:yVal>
            <c:numRef>
              <c:f>GL!$D$2:$D$22</c:f>
              <c:numCache>
                <c:formatCode>0.00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0.60000000000000009</c:v>
                </c:pt>
                <c:pt idx="3">
                  <c:v>0.66666666666666663</c:v>
                </c:pt>
                <c:pt idx="4">
                  <c:v>0.73333333333333328</c:v>
                </c:pt>
                <c:pt idx="5">
                  <c:v>0.77272727272727271</c:v>
                </c:pt>
                <c:pt idx="6">
                  <c:v>0.80198019801980203</c:v>
                </c:pt>
                <c:pt idx="7">
                  <c:v>0.82456140350877183</c:v>
                </c:pt>
                <c:pt idx="8">
                  <c:v>0.84251968503937003</c:v>
                </c:pt>
                <c:pt idx="9">
                  <c:v>0.8571428571428571</c:v>
                </c:pt>
                <c:pt idx="10">
                  <c:v>0.86928104575163401</c:v>
                </c:pt>
                <c:pt idx="11">
                  <c:v>0.87951807228915657</c:v>
                </c:pt>
                <c:pt idx="12">
                  <c:v>0.88826815642458101</c:v>
                </c:pt>
                <c:pt idx="13">
                  <c:v>0.89583333333333337</c:v>
                </c:pt>
                <c:pt idx="14">
                  <c:v>0.90243902439024393</c:v>
                </c:pt>
                <c:pt idx="15">
                  <c:v>0.90825688073394495</c:v>
                </c:pt>
                <c:pt idx="16">
                  <c:v>0.91341991341991335</c:v>
                </c:pt>
                <c:pt idx="17">
                  <c:v>0.91803278688524603</c:v>
                </c:pt>
                <c:pt idx="18">
                  <c:v>0.92217898832684819</c:v>
                </c:pt>
                <c:pt idx="19">
                  <c:v>0.92592592592592582</c:v>
                </c:pt>
                <c:pt idx="20">
                  <c:v>0.92932862190812726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9A-474C-AAC9-7F0EEB7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302873"/>
        <c:axId val="465331430"/>
      </c:scatterChart>
      <c:valAx>
        <c:axId val="170430287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PAR, W/m2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465331430"/>
        <c:crosses val="autoZero"/>
        <c:crossBetween val="midCat"/>
      </c:valAx>
      <c:valAx>
        <c:axId val="465331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400" b="0">
                    <a:solidFill>
                      <a:srgbClr val="000000"/>
                    </a:solidFill>
                    <a:latin typeface="+mn-lt"/>
                  </a:rPr>
                  <a:t>GL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704302873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225592481086923"/>
          <c:y val="5.1919259801727846E-2"/>
          <c:w val="0.81485506407287323"/>
          <c:h val="0.78680789343636692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Gc!$B$3:$B$91</c:f>
              <c:numCache>
                <c:formatCode>General</c:formatCode>
                <c:ptCount val="89"/>
                <c:pt idx="0">
                  <c:v>0</c:v>
                </c:pt>
                <c:pt idx="1">
                  <c:v>30</c:v>
                </c:pt>
                <c:pt idx="2">
                  <c:v>100</c:v>
                </c:pt>
                <c:pt idx="3" formatCode="0.0">
                  <c:v>200</c:v>
                </c:pt>
                <c:pt idx="4" formatCode="0.0">
                  <c:v>230</c:v>
                </c:pt>
                <c:pt idx="5" formatCode="0.0">
                  <c:v>260</c:v>
                </c:pt>
                <c:pt idx="6" formatCode="0.0">
                  <c:v>290</c:v>
                </c:pt>
                <c:pt idx="7" formatCode="0.0">
                  <c:v>320</c:v>
                </c:pt>
                <c:pt idx="8" formatCode="0.0">
                  <c:v>350</c:v>
                </c:pt>
                <c:pt idx="9" formatCode="0.0">
                  <c:v>380</c:v>
                </c:pt>
                <c:pt idx="10" formatCode="0.0">
                  <c:v>410</c:v>
                </c:pt>
                <c:pt idx="11" formatCode="0.0">
                  <c:v>440</c:v>
                </c:pt>
                <c:pt idx="12" formatCode="0.0">
                  <c:v>470</c:v>
                </c:pt>
                <c:pt idx="13" formatCode="0.0">
                  <c:v>500</c:v>
                </c:pt>
                <c:pt idx="14" formatCode="0.0">
                  <c:v>530</c:v>
                </c:pt>
                <c:pt idx="15" formatCode="0.0">
                  <c:v>560</c:v>
                </c:pt>
                <c:pt idx="16" formatCode="0.0">
                  <c:v>590</c:v>
                </c:pt>
                <c:pt idx="17" formatCode="0.0">
                  <c:v>620</c:v>
                </c:pt>
                <c:pt idx="18" formatCode="0.0">
                  <c:v>650</c:v>
                </c:pt>
                <c:pt idx="19" formatCode="0.0">
                  <c:v>680</c:v>
                </c:pt>
                <c:pt idx="20" formatCode="0.0">
                  <c:v>710</c:v>
                </c:pt>
                <c:pt idx="21" formatCode="0.0">
                  <c:v>740</c:v>
                </c:pt>
                <c:pt idx="22" formatCode="0.0">
                  <c:v>770</c:v>
                </c:pt>
                <c:pt idx="23" formatCode="0.0">
                  <c:v>800</c:v>
                </c:pt>
                <c:pt idx="24" formatCode="0.0">
                  <c:v>830</c:v>
                </c:pt>
                <c:pt idx="25" formatCode="0.0">
                  <c:v>860</c:v>
                </c:pt>
                <c:pt idx="26" formatCode="0.0">
                  <c:v>890</c:v>
                </c:pt>
                <c:pt idx="27" formatCode="0.0">
                  <c:v>920</c:v>
                </c:pt>
                <c:pt idx="28" formatCode="0.0">
                  <c:v>950</c:v>
                </c:pt>
                <c:pt idx="29" formatCode="0.0">
                  <c:v>980</c:v>
                </c:pt>
                <c:pt idx="30" formatCode="0.0">
                  <c:v>1010</c:v>
                </c:pt>
                <c:pt idx="31" formatCode="0.0">
                  <c:v>1040</c:v>
                </c:pt>
                <c:pt idx="32" formatCode="0.0">
                  <c:v>1070</c:v>
                </c:pt>
                <c:pt idx="33" formatCode="0.0">
                  <c:v>1100</c:v>
                </c:pt>
                <c:pt idx="34" formatCode="0.0">
                  <c:v>1130</c:v>
                </c:pt>
                <c:pt idx="35" formatCode="0.0">
                  <c:v>1160</c:v>
                </c:pt>
                <c:pt idx="36" formatCode="0.0">
                  <c:v>1190</c:v>
                </c:pt>
                <c:pt idx="37" formatCode="0.0">
                  <c:v>1220</c:v>
                </c:pt>
                <c:pt idx="38" formatCode="0.0">
                  <c:v>1250</c:v>
                </c:pt>
                <c:pt idx="39" formatCode="0.0">
                  <c:v>1280</c:v>
                </c:pt>
                <c:pt idx="40" formatCode="0.0">
                  <c:v>1310</c:v>
                </c:pt>
                <c:pt idx="41" formatCode="0.0">
                  <c:v>1340</c:v>
                </c:pt>
                <c:pt idx="42" formatCode="0.0">
                  <c:v>1370</c:v>
                </c:pt>
                <c:pt idx="43" formatCode="0.0">
                  <c:v>1400</c:v>
                </c:pt>
                <c:pt idx="44" formatCode="0.0">
                  <c:v>1430</c:v>
                </c:pt>
                <c:pt idx="45" formatCode="0.0">
                  <c:v>1460</c:v>
                </c:pt>
                <c:pt idx="46" formatCode="0.0">
                  <c:v>1490</c:v>
                </c:pt>
                <c:pt idx="47" formatCode="0.0">
                  <c:v>1520</c:v>
                </c:pt>
                <c:pt idx="48" formatCode="0.0">
                  <c:v>1550</c:v>
                </c:pt>
                <c:pt idx="49" formatCode="0.0">
                  <c:v>1580</c:v>
                </c:pt>
                <c:pt idx="50" formatCode="0.0">
                  <c:v>1610</c:v>
                </c:pt>
                <c:pt idx="51" formatCode="0.0">
                  <c:v>1640</c:v>
                </c:pt>
                <c:pt idx="52" formatCode="0.0">
                  <c:v>1670</c:v>
                </c:pt>
                <c:pt idx="53" formatCode="0.0">
                  <c:v>1700</c:v>
                </c:pt>
                <c:pt idx="54" formatCode="0.0">
                  <c:v>1730</c:v>
                </c:pt>
                <c:pt idx="55" formatCode="0.0">
                  <c:v>1760</c:v>
                </c:pt>
                <c:pt idx="56" formatCode="0.0">
                  <c:v>1790</c:v>
                </c:pt>
                <c:pt idx="57" formatCode="0.0">
                  <c:v>1820</c:v>
                </c:pt>
                <c:pt idx="58" formatCode="0.0">
                  <c:v>1850</c:v>
                </c:pt>
                <c:pt idx="59" formatCode="0.0">
                  <c:v>1880</c:v>
                </c:pt>
                <c:pt idx="60" formatCode="0.0">
                  <c:v>1910</c:v>
                </c:pt>
                <c:pt idx="61" formatCode="0.0">
                  <c:v>1940</c:v>
                </c:pt>
                <c:pt idx="62" formatCode="0.0">
                  <c:v>1970</c:v>
                </c:pt>
                <c:pt idx="63" formatCode="0.0">
                  <c:v>2000</c:v>
                </c:pt>
                <c:pt idx="64" formatCode="0.0">
                  <c:v>2030</c:v>
                </c:pt>
                <c:pt idx="65" formatCode="0.0">
                  <c:v>2060</c:v>
                </c:pt>
                <c:pt idx="66" formatCode="0.0">
                  <c:v>2090</c:v>
                </c:pt>
                <c:pt idx="67" formatCode="0.0">
                  <c:v>2120</c:v>
                </c:pt>
                <c:pt idx="68" formatCode="0.0">
                  <c:v>2150</c:v>
                </c:pt>
                <c:pt idx="69" formatCode="0.0">
                  <c:v>2180</c:v>
                </c:pt>
                <c:pt idx="70" formatCode="0.0">
                  <c:v>2210</c:v>
                </c:pt>
                <c:pt idx="71" formatCode="0.0">
                  <c:v>2240</c:v>
                </c:pt>
                <c:pt idx="72" formatCode="0.0">
                  <c:v>2270</c:v>
                </c:pt>
                <c:pt idx="73" formatCode="0.0">
                  <c:v>2300</c:v>
                </c:pt>
                <c:pt idx="74" formatCode="0.0">
                  <c:v>2330</c:v>
                </c:pt>
                <c:pt idx="75" formatCode="0.0">
                  <c:v>2360</c:v>
                </c:pt>
                <c:pt idx="76" formatCode="0.0">
                  <c:v>2390</c:v>
                </c:pt>
                <c:pt idx="77" formatCode="0.0">
                  <c:v>2420</c:v>
                </c:pt>
                <c:pt idx="78" formatCode="0.0">
                  <c:v>2450</c:v>
                </c:pt>
                <c:pt idx="79" formatCode="0.0">
                  <c:v>2480</c:v>
                </c:pt>
                <c:pt idx="80" formatCode="0.0">
                  <c:v>2510</c:v>
                </c:pt>
                <c:pt idx="81" formatCode="0.0">
                  <c:v>2540</c:v>
                </c:pt>
                <c:pt idx="82" formatCode="0.0">
                  <c:v>2570</c:v>
                </c:pt>
                <c:pt idx="83" formatCode="0.0">
                  <c:v>2600</c:v>
                </c:pt>
                <c:pt idx="84" formatCode="0.0">
                  <c:v>2630</c:v>
                </c:pt>
                <c:pt idx="85" formatCode="0.0">
                  <c:v>2660</c:v>
                </c:pt>
                <c:pt idx="86" formatCode="0.0">
                  <c:v>2690</c:v>
                </c:pt>
                <c:pt idx="87" formatCode="0.0">
                  <c:v>2720</c:v>
                </c:pt>
                <c:pt idx="88" formatCode="0.0">
                  <c:v>2750</c:v>
                </c:pt>
              </c:numCache>
            </c:numRef>
          </c:xVal>
          <c:yVal>
            <c:numRef>
              <c:f>Gc!$C$3:$C$91</c:f>
              <c:numCache>
                <c:formatCode>0.00</c:formatCode>
                <c:ptCount val="89"/>
                <c:pt idx="0">
                  <c:v>0</c:v>
                </c:pt>
                <c:pt idx="1">
                  <c:v>6.3829787234042562E-2</c:v>
                </c:pt>
                <c:pt idx="2">
                  <c:v>0.18518518518518517</c:v>
                </c:pt>
                <c:pt idx="3">
                  <c:v>0.3125</c:v>
                </c:pt>
                <c:pt idx="4">
                  <c:v>0.34328358208955223</c:v>
                </c:pt>
                <c:pt idx="5">
                  <c:v>0.37142857142857139</c:v>
                </c:pt>
                <c:pt idx="6">
                  <c:v>0.39726027397260277</c:v>
                </c:pt>
                <c:pt idx="7">
                  <c:v>0.42105263157894735</c:v>
                </c:pt>
                <c:pt idx="8">
                  <c:v>0.44303797468354433</c:v>
                </c:pt>
                <c:pt idx="9">
                  <c:v>0.46341463414634143</c:v>
                </c:pt>
                <c:pt idx="10">
                  <c:v>0.4823529411764706</c:v>
                </c:pt>
                <c:pt idx="11">
                  <c:v>0.5</c:v>
                </c:pt>
                <c:pt idx="12">
                  <c:v>0.51648351648351642</c:v>
                </c:pt>
                <c:pt idx="13">
                  <c:v>0.53191489361702127</c:v>
                </c:pt>
                <c:pt idx="14">
                  <c:v>0.54639175257731953</c:v>
                </c:pt>
                <c:pt idx="15">
                  <c:v>0.56000000000000005</c:v>
                </c:pt>
                <c:pt idx="16">
                  <c:v>0.57281553398058249</c:v>
                </c:pt>
                <c:pt idx="17">
                  <c:v>0.58490566037735847</c:v>
                </c:pt>
                <c:pt idx="18">
                  <c:v>0.59633027522935778</c:v>
                </c:pt>
                <c:pt idx="19">
                  <c:v>0.60714285714285721</c:v>
                </c:pt>
                <c:pt idx="20">
                  <c:v>0.61739130434782608</c:v>
                </c:pt>
                <c:pt idx="21">
                  <c:v>0.6271186440677966</c:v>
                </c:pt>
                <c:pt idx="22">
                  <c:v>0.63636363636363635</c:v>
                </c:pt>
                <c:pt idx="23">
                  <c:v>0.64516129032258063</c:v>
                </c:pt>
                <c:pt idx="24">
                  <c:v>0.65354330708661423</c:v>
                </c:pt>
                <c:pt idx="25">
                  <c:v>0.66153846153846152</c:v>
                </c:pt>
                <c:pt idx="26">
                  <c:v>0.66917293233082709</c:v>
                </c:pt>
                <c:pt idx="27">
                  <c:v>0.67647058823529416</c:v>
                </c:pt>
                <c:pt idx="28">
                  <c:v>0.68345323741007191</c:v>
                </c:pt>
                <c:pt idx="29">
                  <c:v>0.6901408450704225</c:v>
                </c:pt>
                <c:pt idx="30">
                  <c:v>0.69655172413793109</c:v>
                </c:pt>
                <c:pt idx="31">
                  <c:v>0.70270270270270263</c:v>
                </c:pt>
                <c:pt idx="32">
                  <c:v>0.70860927152317876</c:v>
                </c:pt>
                <c:pt idx="33">
                  <c:v>0.7142857142857143</c:v>
                </c:pt>
                <c:pt idx="34">
                  <c:v>0.71974522292993637</c:v>
                </c:pt>
                <c:pt idx="35">
                  <c:v>0.72499999999999998</c:v>
                </c:pt>
                <c:pt idx="36">
                  <c:v>0.73006134969325154</c:v>
                </c:pt>
                <c:pt idx="37">
                  <c:v>0.73493975903614461</c:v>
                </c:pt>
                <c:pt idx="38">
                  <c:v>0.7396449704142013</c:v>
                </c:pt>
                <c:pt idx="39">
                  <c:v>0.7441860465116279</c:v>
                </c:pt>
                <c:pt idx="40">
                  <c:v>0.74857142857142855</c:v>
                </c:pt>
                <c:pt idx="41">
                  <c:v>0.7528089887640449</c:v>
                </c:pt>
                <c:pt idx="42">
                  <c:v>0.75690607734806625</c:v>
                </c:pt>
                <c:pt idx="43">
                  <c:v>0.76086956521739135</c:v>
                </c:pt>
                <c:pt idx="44">
                  <c:v>0.76470588235294112</c:v>
                </c:pt>
                <c:pt idx="45">
                  <c:v>0.768421052631579</c:v>
                </c:pt>
                <c:pt idx="46">
                  <c:v>0.772020725388601</c:v>
                </c:pt>
                <c:pt idx="47">
                  <c:v>0.77551020408163263</c:v>
                </c:pt>
                <c:pt idx="48">
                  <c:v>0.77889447236180898</c:v>
                </c:pt>
                <c:pt idx="49">
                  <c:v>0.78217821782178221</c:v>
                </c:pt>
                <c:pt idx="50">
                  <c:v>0.78536585365853651</c:v>
                </c:pt>
                <c:pt idx="51">
                  <c:v>0.78846153846153844</c:v>
                </c:pt>
                <c:pt idx="52">
                  <c:v>0.79146919431279616</c:v>
                </c:pt>
                <c:pt idx="53">
                  <c:v>0.79439252336448596</c:v>
                </c:pt>
                <c:pt idx="54">
                  <c:v>0.79723502304147464</c:v>
                </c:pt>
                <c:pt idx="55">
                  <c:v>0.8</c:v>
                </c:pt>
                <c:pt idx="56">
                  <c:v>0.80269058295964124</c:v>
                </c:pt>
                <c:pt idx="57">
                  <c:v>0.80530973451327437</c:v>
                </c:pt>
                <c:pt idx="58">
                  <c:v>0.80786026200873362</c:v>
                </c:pt>
                <c:pt idx="59">
                  <c:v>0.81034482758620685</c:v>
                </c:pt>
                <c:pt idx="60">
                  <c:v>0.81276595744680846</c:v>
                </c:pt>
                <c:pt idx="61">
                  <c:v>0.81512605042016806</c:v>
                </c:pt>
                <c:pt idx="62">
                  <c:v>0.81742738589211617</c:v>
                </c:pt>
                <c:pt idx="63">
                  <c:v>0.81967213114754101</c:v>
                </c:pt>
                <c:pt idx="64">
                  <c:v>0.82186234817813764</c:v>
                </c:pt>
                <c:pt idx="65">
                  <c:v>0.82400000000000007</c:v>
                </c:pt>
                <c:pt idx="66">
                  <c:v>0.82608695652173914</c:v>
                </c:pt>
                <c:pt idx="67">
                  <c:v>0.828125</c:v>
                </c:pt>
                <c:pt idx="68">
                  <c:v>0.83011583011583012</c:v>
                </c:pt>
                <c:pt idx="69">
                  <c:v>0.83206106870229002</c:v>
                </c:pt>
                <c:pt idx="70">
                  <c:v>0.83396226415094343</c:v>
                </c:pt>
                <c:pt idx="71">
                  <c:v>0.83582089552238803</c:v>
                </c:pt>
                <c:pt idx="72">
                  <c:v>0.83763837638376382</c:v>
                </c:pt>
                <c:pt idx="73">
                  <c:v>0.83941605839416056</c:v>
                </c:pt>
                <c:pt idx="74">
                  <c:v>0.84115523465703967</c:v>
                </c:pt>
                <c:pt idx="75">
                  <c:v>0.84285714285714286</c:v>
                </c:pt>
                <c:pt idx="76">
                  <c:v>0.84452296819787986</c:v>
                </c:pt>
                <c:pt idx="77">
                  <c:v>0.84615384615384615</c:v>
                </c:pt>
                <c:pt idx="78">
                  <c:v>0.84775086505190311</c:v>
                </c:pt>
                <c:pt idx="79">
                  <c:v>0.84931506849315064</c:v>
                </c:pt>
                <c:pt idx="80">
                  <c:v>0.85084745762711855</c:v>
                </c:pt>
                <c:pt idx="81">
                  <c:v>0.85234899328859071</c:v>
                </c:pt>
                <c:pt idx="82">
                  <c:v>0.85382059800664445</c:v>
                </c:pt>
                <c:pt idx="83">
                  <c:v>0.85526315789473684</c:v>
                </c:pt>
                <c:pt idx="84">
                  <c:v>0.85667752442996736</c:v>
                </c:pt>
                <c:pt idx="85">
                  <c:v>0.85806451612903234</c:v>
                </c:pt>
                <c:pt idx="86">
                  <c:v>0.85942492012779548</c:v>
                </c:pt>
                <c:pt idx="87">
                  <c:v>0.860759493670886</c:v>
                </c:pt>
                <c:pt idx="88">
                  <c:v>0.86206896551724144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7C-4FA4-B9F9-AA3BD0BF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344966"/>
        <c:axId val="1351394886"/>
      </c:scatterChart>
      <c:valAx>
        <c:axId val="164034496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6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600" b="0">
                    <a:solidFill>
                      <a:srgbClr val="000000"/>
                    </a:solidFill>
                    <a:latin typeface="+mn-lt"/>
                  </a:rPr>
                  <a:t>CO2ch, mg/m3</a:t>
                </a:r>
              </a:p>
            </c:rich>
          </c:tx>
          <c:layout>
            <c:manualLayout>
              <c:xMode val="edge"/>
              <c:yMode val="edge"/>
              <c:x val="0.37528756666610702"/>
              <c:y val="0.8579394434485314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351394886"/>
        <c:crosses val="autoZero"/>
        <c:crossBetween val="midCat"/>
      </c:valAx>
      <c:valAx>
        <c:axId val="13513948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800" b="0">
                    <a:solidFill>
                      <a:srgbClr val="000000"/>
                    </a:solidFill>
                    <a:latin typeface="+mn-lt"/>
                  </a:rPr>
                  <a:t>Gc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640344966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11379673170999"/>
          <c:y val="0.15042833187518226"/>
          <c:w val="0.7507500511137819"/>
          <c:h val="0.61028215223097115"/>
        </c:manualLayout>
      </c:layout>
      <c:scatterChart>
        <c:scatterStyle val="lineMarker"/>
        <c:varyColors val="1"/>
        <c:ser>
          <c:idx val="0"/>
          <c:order val="0"/>
          <c:tx>
            <c:strRef>
              <c:f>GTL!$G$2</c:f>
              <c:strCache>
                <c:ptCount val="1"/>
                <c:pt idx="0">
                  <c:v>TL @a = 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GTL!$B$2:$B$10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GTL!$F$2:$F$10</c:f>
              <c:numCache>
                <c:formatCode>0.000</c:formatCode>
                <c:ptCount val="9"/>
                <c:pt idx="0">
                  <c:v>5.4783950617283951E-2</c:v>
                </c:pt>
                <c:pt idx="1">
                  <c:v>0.20987654320987653</c:v>
                </c:pt>
                <c:pt idx="2">
                  <c:v>0.4375</c:v>
                </c:pt>
                <c:pt idx="3">
                  <c:v>0.69135802469135799</c:v>
                </c:pt>
                <c:pt idx="4">
                  <c:v>0.90663580246913578</c:v>
                </c:pt>
                <c:pt idx="5">
                  <c:v>1</c:v>
                </c:pt>
                <c:pt idx="6">
                  <c:v>0.8695987654320988</c:v>
                </c:pt>
                <c:pt idx="7">
                  <c:v>0.39506172839506171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98-45DD-BB05-D899EFC0BEDF}"/>
            </c:ext>
          </c:extLst>
        </c:ser>
        <c:ser>
          <c:idx val="1"/>
          <c:order val="1"/>
          <c:tx>
            <c:strRef>
              <c:f>GTL!$G$11</c:f>
              <c:strCache>
                <c:ptCount val="1"/>
                <c:pt idx="0">
                  <c:v>TL @a = 10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GTL!$B$2:$B$10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GTL!$F$11:$F$19</c:f>
              <c:numCache>
                <c:formatCode>0.000</c:formatCode>
                <c:ptCount val="9"/>
                <c:pt idx="0">
                  <c:v>0.15660141607663475</c:v>
                </c:pt>
                <c:pt idx="1">
                  <c:v>0.33361099541857558</c:v>
                </c:pt>
                <c:pt idx="2">
                  <c:v>0.54643898375676803</c:v>
                </c:pt>
                <c:pt idx="3">
                  <c:v>0.76009995835068722</c:v>
                </c:pt>
                <c:pt idx="4">
                  <c:v>0.929612661391087</c:v>
                </c:pt>
                <c:pt idx="5">
                  <c:v>1</c:v>
                </c:pt>
                <c:pt idx="6">
                  <c:v>0.90628904623073714</c:v>
                </c:pt>
                <c:pt idx="7">
                  <c:v>0.57351103706788842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98-45DD-BB05-D899EFC0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218204"/>
        <c:axId val="106235"/>
      </c:scatterChart>
      <c:valAx>
        <c:axId val="195521820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Leaf temp. T</a:t>
                </a:r>
                <a:r>
                  <a:rPr lang="en-US" altLang="zh-TW" sz="1200" b="0">
                    <a:solidFill>
                      <a:srgbClr val="000000"/>
                    </a:solidFill>
                    <a:latin typeface="+mn-lt"/>
                  </a:rPr>
                  <a:t>L</a:t>
                </a:r>
                <a:r>
                  <a:rPr lang="en-US" sz="1200" b="0">
                    <a:solidFill>
                      <a:srgbClr val="000000"/>
                    </a:solidFill>
                    <a:latin typeface="+mn-lt"/>
                  </a:rPr>
                  <a:t> ,℃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1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06235"/>
        <c:crosses val="autoZero"/>
        <c:crossBetween val="midCat"/>
      </c:valAx>
      <c:valAx>
        <c:axId val="1062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100"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100" b="0">
                    <a:solidFill>
                      <a:srgbClr val="000000"/>
                    </a:solidFill>
                    <a:latin typeface="+mn-lt"/>
                  </a:rPr>
                  <a:t>Temp. coefficient, GT</a:t>
                </a:r>
                <a:r>
                  <a:rPr lang="en-US" altLang="zh-TW" sz="1100" b="0">
                    <a:solidFill>
                      <a:srgbClr val="000000"/>
                    </a:solidFill>
                    <a:latin typeface="+mn-lt"/>
                  </a:rPr>
                  <a:t>L</a:t>
                </a:r>
                <a:endParaRPr lang="en-US" sz="1100" b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3.9355916482573944E-2"/>
              <c:y val="0.23544181977252843"/>
            </c:manualLayout>
          </c:layout>
          <c:overlay val="0"/>
        </c:title>
        <c:numFmt formatCode="#,##0.0_);[Red]\(#,##0.0\)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1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9552182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17879850199218"/>
          <c:y val="0.18113371245261009"/>
          <c:w val="0.21633127714640482"/>
          <c:h val="0.15625109361329834"/>
        </c:manualLayout>
      </c:layout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+mn-lt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1</xdr:row>
      <xdr:rowOff>114300</xdr:rowOff>
    </xdr:from>
    <xdr:ext cx="3838575" cy="2743200"/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DD0137BC-2D2E-45EA-B983-B1AFD2283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34925</xdr:colOff>
      <xdr:row>4</xdr:row>
      <xdr:rowOff>146050</xdr:rowOff>
    </xdr:from>
    <xdr:ext cx="4467225" cy="3305175"/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1C0A9A29-6355-433F-B692-1DE4D15E0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365125</xdr:colOff>
      <xdr:row>1</xdr:row>
      <xdr:rowOff>41275</xdr:rowOff>
    </xdr:from>
    <xdr:ext cx="5013325" cy="2743200"/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AE439B1-57D0-4F71-839E-C73F5FEF0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PFsimula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4;&#29992;on%20Gsuit\PF%20simulator\Pn%20simulation_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 1,2 Vps &amp; Vds"/>
      <sheetName val="Chap 4 Rlv"/>
      <sheetName val="Chap 5 Rav"/>
      <sheetName val="Chap 6 Rvc"/>
      <sheetName val="Chap 7 Tr"/>
      <sheetName val="Chap 8 Pn &amp; Rp"/>
      <sheetName val="Chap 9 GL"/>
      <sheetName val="Chap 10 Gc"/>
      <sheetName val="Chap 11 GTL"/>
      <sheetName val="chap12 P rate"/>
      <sheetName val="Chap 13 Kpr"/>
      <sheetName val="Chap14 Rd"/>
      <sheetName val="Chap15 sim"/>
      <sheetName val="Chap16_24 hr"/>
      <sheetName val="Chap17_PFAL"/>
      <sheetName val="Chap18 PF Light &amp; Irradiance"/>
      <sheetName val="Chap19 PF CO2 Balance"/>
      <sheetName val="Chap20 PF water Balance "/>
      <sheetName val="Chap21 PF Energy Balance "/>
      <sheetName val="Chap22_PF sim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12"/>
      <sheetName val="chap15"/>
      <sheetName val="chap16_24 hr"/>
      <sheetName val="chap22_PF simulation"/>
    </sheetNames>
    <sheetDataSet>
      <sheetData sheetId="0"/>
      <sheetData sheetId="1"/>
      <sheetData sheetId="2"/>
      <sheetData sheetId="3">
        <row r="2">
          <cell r="D2">
            <v>2.61076644199618</v>
          </cell>
        </row>
        <row r="4">
          <cell r="R4">
            <v>8.4379162944544672E-2</v>
          </cell>
        </row>
        <row r="5">
          <cell r="G5">
            <v>0.10071942446043165</v>
          </cell>
          <cell r="R5">
            <v>2.9624972222222223</v>
          </cell>
        </row>
        <row r="6">
          <cell r="G6">
            <v>0.79082004248254778</v>
          </cell>
        </row>
        <row r="8">
          <cell r="G8">
            <v>1</v>
          </cell>
          <cell r="K8">
            <v>0.15997399327081341</v>
          </cell>
        </row>
        <row r="9">
          <cell r="G9">
            <v>0.117453231292517</v>
          </cell>
          <cell r="K9">
            <v>1.8789462432424405E-2</v>
          </cell>
          <cell r="R9">
            <v>6.2780257933607047</v>
          </cell>
        </row>
        <row r="10">
          <cell r="D10">
            <v>7.0000000000000007E-2</v>
          </cell>
          <cell r="G10">
            <v>9.8994949366116664E-2</v>
          </cell>
          <cell r="K10">
            <v>4.2189581472272336E-2</v>
          </cell>
        </row>
        <row r="11">
          <cell r="R11">
            <v>43.585423064280832</v>
          </cell>
        </row>
        <row r="12">
          <cell r="D12">
            <v>25</v>
          </cell>
          <cell r="G12">
            <v>1.1442099999999999</v>
          </cell>
          <cell r="H12">
            <v>65.812749999999994</v>
          </cell>
          <cell r="K12">
            <v>18.40764141037663</v>
          </cell>
          <cell r="R12">
            <v>0</v>
          </cell>
        </row>
        <row r="13">
          <cell r="D13">
            <v>5</v>
          </cell>
          <cell r="H13">
            <v>10.426080000000001</v>
          </cell>
          <cell r="K13">
            <v>2.7168891072355303</v>
          </cell>
        </row>
        <row r="14">
          <cell r="F14">
            <v>1799.5</v>
          </cell>
          <cell r="K14">
            <v>1060</v>
          </cell>
        </row>
        <row r="15">
          <cell r="F15">
            <v>733.00099999999998</v>
          </cell>
          <cell r="K15">
            <v>100</v>
          </cell>
          <cell r="T15">
            <v>0.1</v>
          </cell>
        </row>
        <row r="16">
          <cell r="K16">
            <v>306.03741496598639</v>
          </cell>
          <cell r="R16">
            <v>8000</v>
          </cell>
        </row>
        <row r="17">
          <cell r="K17">
            <v>3.1390128966803519</v>
          </cell>
          <cell r="R17">
            <v>80</v>
          </cell>
        </row>
        <row r="18">
          <cell r="R18">
            <v>176.03883800194441</v>
          </cell>
        </row>
        <row r="19">
          <cell r="D19">
            <v>10</v>
          </cell>
          <cell r="H19">
            <v>500</v>
          </cell>
          <cell r="R19">
            <v>800</v>
          </cell>
        </row>
        <row r="20">
          <cell r="D20">
            <v>10</v>
          </cell>
          <cell r="K20">
            <v>0.02</v>
          </cell>
        </row>
        <row r="21">
          <cell r="D21">
            <v>5</v>
          </cell>
          <cell r="H21">
            <v>0.02</v>
          </cell>
          <cell r="K21">
            <v>100</v>
          </cell>
        </row>
        <row r="23">
          <cell r="H23">
            <v>200</v>
          </cell>
        </row>
        <row r="24">
          <cell r="D24">
            <v>40</v>
          </cell>
        </row>
        <row r="25">
          <cell r="K25">
            <v>8000</v>
          </cell>
        </row>
        <row r="26">
          <cell r="D2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8B63-D276-41F7-8A6F-D3AA93337F7E}">
  <dimension ref="B1:P1000"/>
  <sheetViews>
    <sheetView tabSelected="1" topLeftCell="A22" workbookViewId="0">
      <selection activeCell="F22" sqref="F22"/>
    </sheetView>
  </sheetViews>
  <sheetFormatPr defaultColWidth="13.26953125" defaultRowHeight="15" customHeight="1" x14ac:dyDescent="0.4"/>
  <cols>
    <col min="1" max="2" width="8" style="2" customWidth="1"/>
    <col min="3" max="3" width="11.26953125" style="2" customWidth="1"/>
    <col min="4" max="4" width="8.6328125" style="2" customWidth="1"/>
    <col min="5" max="26" width="8" style="2" customWidth="1"/>
    <col min="27" max="16384" width="13.26953125" style="2"/>
  </cols>
  <sheetData>
    <row r="1" spans="2:4" ht="16.5" customHeight="1" x14ac:dyDescent="0.4">
      <c r="B1" s="1" t="s">
        <v>30</v>
      </c>
      <c r="C1" s="1" t="s">
        <v>0</v>
      </c>
      <c r="D1" s="1" t="s">
        <v>31</v>
      </c>
    </row>
    <row r="2" spans="2:4" ht="16.5" customHeight="1" x14ac:dyDescent="0.4">
      <c r="B2" s="3">
        <v>100</v>
      </c>
      <c r="C2" s="3">
        <v>0</v>
      </c>
      <c r="D2" s="4">
        <v>0</v>
      </c>
    </row>
    <row r="3" spans="2:4" ht="16.5" customHeight="1" x14ac:dyDescent="0.4">
      <c r="B3" s="3">
        <v>100</v>
      </c>
      <c r="C3" s="3">
        <v>100</v>
      </c>
      <c r="D3" s="4">
        <f t="shared" ref="D3:D22" si="0">1/(1+(B3/C3))</f>
        <v>0.5</v>
      </c>
    </row>
    <row r="4" spans="2:4" ht="16.5" customHeight="1" x14ac:dyDescent="0.4">
      <c r="B4" s="3">
        <v>100</v>
      </c>
      <c r="C4" s="3">
        <v>150</v>
      </c>
      <c r="D4" s="4">
        <f t="shared" si="0"/>
        <v>0.60000000000000009</v>
      </c>
    </row>
    <row r="5" spans="2:4" ht="16.5" customHeight="1" x14ac:dyDescent="0.4">
      <c r="B5" s="3">
        <v>100</v>
      </c>
      <c r="C5" s="3">
        <v>200</v>
      </c>
      <c r="D5" s="4">
        <f t="shared" si="0"/>
        <v>0.66666666666666663</v>
      </c>
    </row>
    <row r="6" spans="2:4" ht="16.5" customHeight="1" x14ac:dyDescent="0.4">
      <c r="B6" s="3">
        <v>100</v>
      </c>
      <c r="C6" s="3">
        <v>275</v>
      </c>
      <c r="D6" s="4">
        <f t="shared" si="0"/>
        <v>0.73333333333333328</v>
      </c>
    </row>
    <row r="7" spans="2:4" ht="16.5" customHeight="1" x14ac:dyDescent="0.4">
      <c r="B7" s="3">
        <v>100</v>
      </c>
      <c r="C7" s="3">
        <v>340</v>
      </c>
      <c r="D7" s="4">
        <f t="shared" si="0"/>
        <v>0.77272727272727271</v>
      </c>
    </row>
    <row r="8" spans="2:4" ht="16.5" customHeight="1" x14ac:dyDescent="0.4">
      <c r="B8" s="3">
        <v>100</v>
      </c>
      <c r="C8" s="3">
        <v>405</v>
      </c>
      <c r="D8" s="4">
        <f t="shared" si="0"/>
        <v>0.80198019801980203</v>
      </c>
    </row>
    <row r="9" spans="2:4" ht="16.5" customHeight="1" x14ac:dyDescent="0.4">
      <c r="B9" s="3">
        <v>100</v>
      </c>
      <c r="C9" s="3">
        <v>470</v>
      </c>
      <c r="D9" s="4">
        <f t="shared" si="0"/>
        <v>0.82456140350877183</v>
      </c>
    </row>
    <row r="10" spans="2:4" ht="16.5" customHeight="1" x14ac:dyDescent="0.4">
      <c r="B10" s="3">
        <v>100</v>
      </c>
      <c r="C10" s="3">
        <v>535</v>
      </c>
      <c r="D10" s="4">
        <f t="shared" si="0"/>
        <v>0.84251968503937003</v>
      </c>
    </row>
    <row r="11" spans="2:4" ht="16.5" customHeight="1" x14ac:dyDescent="0.4">
      <c r="B11" s="3">
        <v>100</v>
      </c>
      <c r="C11" s="3">
        <v>600</v>
      </c>
      <c r="D11" s="4">
        <f t="shared" si="0"/>
        <v>0.8571428571428571</v>
      </c>
    </row>
    <row r="12" spans="2:4" ht="16.5" customHeight="1" x14ac:dyDescent="0.4">
      <c r="B12" s="3">
        <v>100</v>
      </c>
      <c r="C12" s="3">
        <v>665</v>
      </c>
      <c r="D12" s="4">
        <f t="shared" si="0"/>
        <v>0.86928104575163401</v>
      </c>
    </row>
    <row r="13" spans="2:4" ht="16.5" customHeight="1" x14ac:dyDescent="0.4">
      <c r="B13" s="3">
        <v>100</v>
      </c>
      <c r="C13" s="3">
        <v>730</v>
      </c>
      <c r="D13" s="4">
        <f t="shared" si="0"/>
        <v>0.87951807228915657</v>
      </c>
    </row>
    <row r="14" spans="2:4" ht="16.5" customHeight="1" x14ac:dyDescent="0.4">
      <c r="B14" s="3">
        <v>100</v>
      </c>
      <c r="C14" s="3">
        <v>795</v>
      </c>
      <c r="D14" s="4">
        <f t="shared" si="0"/>
        <v>0.88826815642458101</v>
      </c>
    </row>
    <row r="15" spans="2:4" ht="16.5" customHeight="1" x14ac:dyDescent="0.4">
      <c r="B15" s="3">
        <v>100</v>
      </c>
      <c r="C15" s="3">
        <v>860</v>
      </c>
      <c r="D15" s="4">
        <f t="shared" si="0"/>
        <v>0.89583333333333337</v>
      </c>
    </row>
    <row r="16" spans="2:4" ht="16.5" customHeight="1" x14ac:dyDescent="0.4">
      <c r="B16" s="3">
        <v>100</v>
      </c>
      <c r="C16" s="3">
        <v>925</v>
      </c>
      <c r="D16" s="4">
        <f t="shared" si="0"/>
        <v>0.90243902439024393</v>
      </c>
    </row>
    <row r="17" spans="2:16" ht="16.5" customHeight="1" x14ac:dyDescent="0.4">
      <c r="B17" s="3">
        <v>100</v>
      </c>
      <c r="C17" s="3">
        <v>990</v>
      </c>
      <c r="D17" s="4">
        <f t="shared" si="0"/>
        <v>0.90825688073394495</v>
      </c>
      <c r="F17" s="2" t="s">
        <v>25</v>
      </c>
    </row>
    <row r="18" spans="2:16" ht="16.5" customHeight="1" x14ac:dyDescent="0.4">
      <c r="B18" s="3">
        <v>100</v>
      </c>
      <c r="C18" s="3">
        <v>1055</v>
      </c>
      <c r="D18" s="4">
        <f t="shared" si="0"/>
        <v>0.91341991341991335</v>
      </c>
    </row>
    <row r="19" spans="2:16" ht="16.5" customHeight="1" x14ac:dyDescent="0.4">
      <c r="B19" s="3">
        <v>100</v>
      </c>
      <c r="C19" s="3">
        <v>1120</v>
      </c>
      <c r="D19" s="4">
        <f t="shared" si="0"/>
        <v>0.91803278688524603</v>
      </c>
      <c r="F19" s="2" t="s">
        <v>1</v>
      </c>
    </row>
    <row r="20" spans="2:16" ht="16.5" customHeight="1" x14ac:dyDescent="0.4">
      <c r="B20" s="3">
        <v>100</v>
      </c>
      <c r="C20" s="3">
        <v>1185</v>
      </c>
      <c r="D20" s="4">
        <f t="shared" si="0"/>
        <v>0.92217898832684819</v>
      </c>
      <c r="F20" s="2" t="s">
        <v>2</v>
      </c>
    </row>
    <row r="21" spans="2:16" ht="16.5" customHeight="1" x14ac:dyDescent="0.4">
      <c r="B21" s="3">
        <v>100</v>
      </c>
      <c r="C21" s="3">
        <v>1250</v>
      </c>
      <c r="D21" s="4">
        <f t="shared" si="0"/>
        <v>0.92592592592592582</v>
      </c>
      <c r="F21" s="2" t="s">
        <v>3</v>
      </c>
    </row>
    <row r="22" spans="2:16" ht="16.5" customHeight="1" x14ac:dyDescent="0.4">
      <c r="B22" s="3">
        <v>100</v>
      </c>
      <c r="C22" s="3">
        <v>1315</v>
      </c>
      <c r="D22" s="4">
        <f t="shared" si="0"/>
        <v>0.92932862190812726</v>
      </c>
      <c r="F22" s="2" t="s">
        <v>26</v>
      </c>
    </row>
    <row r="23" spans="2:16" ht="16.5" customHeight="1" x14ac:dyDescent="0.4">
      <c r="B23" s="3">
        <v>200</v>
      </c>
      <c r="C23" s="3">
        <v>0</v>
      </c>
      <c r="D23" s="4">
        <v>0</v>
      </c>
      <c r="F23" s="2" t="s">
        <v>27</v>
      </c>
    </row>
    <row r="24" spans="2:16" ht="16.5" customHeight="1" x14ac:dyDescent="0.4">
      <c r="B24" s="3">
        <v>200</v>
      </c>
      <c r="C24" s="3">
        <v>100</v>
      </c>
      <c r="D24" s="4">
        <f t="shared" ref="D24:D43" si="1">1/(1+(B24/C24))</f>
        <v>0.33333333333333331</v>
      </c>
      <c r="F24" s="2" t="s">
        <v>4</v>
      </c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ht="17" customHeight="1" x14ac:dyDescent="0.4">
      <c r="B25" s="3">
        <v>200</v>
      </c>
      <c r="C25" s="3">
        <v>150</v>
      </c>
      <c r="D25" s="4">
        <f t="shared" si="1"/>
        <v>0.4285714285714286</v>
      </c>
      <c r="F25" s="2" t="s">
        <v>5</v>
      </c>
    </row>
    <row r="26" spans="2:16" ht="16.5" customHeight="1" x14ac:dyDescent="0.4">
      <c r="B26" s="3">
        <v>200</v>
      </c>
      <c r="C26" s="3">
        <v>200</v>
      </c>
      <c r="D26" s="4">
        <f t="shared" si="1"/>
        <v>0.5</v>
      </c>
    </row>
    <row r="27" spans="2:16" ht="16.5" customHeight="1" x14ac:dyDescent="0.4">
      <c r="B27" s="3">
        <v>200</v>
      </c>
      <c r="C27" s="3">
        <v>275</v>
      </c>
      <c r="D27" s="4">
        <f t="shared" si="1"/>
        <v>0.57894736842105265</v>
      </c>
      <c r="F27" s="2" t="s">
        <v>28</v>
      </c>
    </row>
    <row r="28" spans="2:16" ht="16.5" customHeight="1" x14ac:dyDescent="0.4">
      <c r="B28" s="3">
        <v>200</v>
      </c>
      <c r="C28" s="3">
        <v>340</v>
      </c>
      <c r="D28" s="4">
        <f t="shared" si="1"/>
        <v>0.62962962962962954</v>
      </c>
    </row>
    <row r="29" spans="2:16" ht="16.5" customHeight="1" x14ac:dyDescent="0.4">
      <c r="B29" s="3">
        <v>200</v>
      </c>
      <c r="C29" s="3">
        <v>405</v>
      </c>
      <c r="D29" s="4">
        <f t="shared" si="1"/>
        <v>0.66942148760330578</v>
      </c>
      <c r="F29" s="2" t="s">
        <v>29</v>
      </c>
    </row>
    <row r="30" spans="2:16" ht="16.5" customHeight="1" x14ac:dyDescent="0.4">
      <c r="B30" s="3">
        <v>200</v>
      </c>
      <c r="C30" s="3">
        <v>470</v>
      </c>
      <c r="D30" s="4">
        <f t="shared" si="1"/>
        <v>0.70149253731343286</v>
      </c>
      <c r="F30" s="2" t="s">
        <v>6</v>
      </c>
    </row>
    <row r="31" spans="2:16" ht="16.5" customHeight="1" x14ac:dyDescent="0.4">
      <c r="B31" s="3">
        <v>200</v>
      </c>
      <c r="C31" s="3">
        <v>535</v>
      </c>
      <c r="D31" s="4">
        <f t="shared" si="1"/>
        <v>0.72789115646258506</v>
      </c>
    </row>
    <row r="32" spans="2:16" ht="16.5" customHeight="1" x14ac:dyDescent="0.4">
      <c r="B32" s="3">
        <v>200</v>
      </c>
      <c r="C32" s="3">
        <v>600</v>
      </c>
      <c r="D32" s="4">
        <f t="shared" si="1"/>
        <v>0.75</v>
      </c>
      <c r="F32" s="2" t="s">
        <v>7</v>
      </c>
    </row>
    <row r="33" spans="2:6" ht="16.5" customHeight="1" x14ac:dyDescent="0.4">
      <c r="B33" s="3">
        <v>200</v>
      </c>
      <c r="C33" s="3">
        <v>665</v>
      </c>
      <c r="D33" s="4">
        <f t="shared" si="1"/>
        <v>0.76878612716763006</v>
      </c>
    </row>
    <row r="34" spans="2:6" ht="16.5" customHeight="1" x14ac:dyDescent="0.4">
      <c r="B34" s="3">
        <v>200</v>
      </c>
      <c r="C34" s="3">
        <v>730</v>
      </c>
      <c r="D34" s="4">
        <f t="shared" si="1"/>
        <v>0.78494623655913975</v>
      </c>
      <c r="F34" s="2" t="s">
        <v>8</v>
      </c>
    </row>
    <row r="35" spans="2:6" ht="16.5" customHeight="1" x14ac:dyDescent="0.4">
      <c r="B35" s="3">
        <v>200</v>
      </c>
      <c r="C35" s="3">
        <v>795</v>
      </c>
      <c r="D35" s="4">
        <f t="shared" si="1"/>
        <v>0.79899497487437188</v>
      </c>
      <c r="F35" s="2" t="s">
        <v>9</v>
      </c>
    </row>
    <row r="36" spans="2:6" ht="16.5" customHeight="1" x14ac:dyDescent="0.4">
      <c r="B36" s="3">
        <v>200</v>
      </c>
      <c r="C36" s="3">
        <v>860</v>
      </c>
      <c r="D36" s="4">
        <f t="shared" si="1"/>
        <v>0.81132075471698117</v>
      </c>
    </row>
    <row r="37" spans="2:6" ht="16.5" customHeight="1" x14ac:dyDescent="0.4">
      <c r="B37" s="3">
        <v>200</v>
      </c>
      <c r="C37" s="3">
        <v>925</v>
      </c>
      <c r="D37" s="4">
        <f t="shared" si="1"/>
        <v>0.82222222222222219</v>
      </c>
      <c r="F37" s="2" t="s">
        <v>33</v>
      </c>
    </row>
    <row r="38" spans="2:6" ht="16.5" customHeight="1" x14ac:dyDescent="0.4">
      <c r="B38" s="3">
        <v>200</v>
      </c>
      <c r="C38" s="3">
        <v>990</v>
      </c>
      <c r="D38" s="4">
        <f t="shared" si="1"/>
        <v>0.83193277310924374</v>
      </c>
    </row>
    <row r="39" spans="2:6" ht="16.5" customHeight="1" x14ac:dyDescent="0.4">
      <c r="B39" s="3">
        <v>200</v>
      </c>
      <c r="C39" s="3">
        <v>1055</v>
      </c>
      <c r="D39" s="4">
        <f t="shared" si="1"/>
        <v>0.84063745019920322</v>
      </c>
      <c r="F39" s="2" t="s">
        <v>32</v>
      </c>
    </row>
    <row r="40" spans="2:6" ht="16.5" customHeight="1" x14ac:dyDescent="0.4">
      <c r="B40" s="3">
        <v>200</v>
      </c>
      <c r="C40" s="3">
        <v>1120</v>
      </c>
      <c r="D40" s="4">
        <f t="shared" si="1"/>
        <v>0.84848484848484851</v>
      </c>
      <c r="F40" s="2" t="s">
        <v>11</v>
      </c>
    </row>
    <row r="41" spans="2:6" ht="16.5" customHeight="1" x14ac:dyDescent="0.4">
      <c r="B41" s="3">
        <v>200</v>
      </c>
      <c r="C41" s="3">
        <v>1185</v>
      </c>
      <c r="D41" s="4">
        <f t="shared" si="1"/>
        <v>0.85559566787003616</v>
      </c>
      <c r="F41" s="2" t="s">
        <v>12</v>
      </c>
    </row>
    <row r="42" spans="2:6" ht="16.5" customHeight="1" x14ac:dyDescent="0.4">
      <c r="B42" s="3">
        <v>200</v>
      </c>
      <c r="C42" s="3">
        <v>1250</v>
      </c>
      <c r="D42" s="4">
        <f t="shared" si="1"/>
        <v>0.86206896551724144</v>
      </c>
    </row>
    <row r="43" spans="2:6" ht="16.5" customHeight="1" x14ac:dyDescent="0.4">
      <c r="B43" s="3">
        <v>200</v>
      </c>
      <c r="C43" s="3">
        <v>1315</v>
      </c>
      <c r="D43" s="4">
        <f t="shared" si="1"/>
        <v>0.86798679867986805</v>
      </c>
    </row>
    <row r="44" spans="2:6" ht="16.5" customHeight="1" x14ac:dyDescent="0.4"/>
    <row r="45" spans="2:6" ht="16.5" customHeight="1" x14ac:dyDescent="0.4"/>
    <row r="46" spans="2:6" ht="16.5" customHeight="1" x14ac:dyDescent="0.4"/>
    <row r="47" spans="2:6" ht="16.5" customHeight="1" x14ac:dyDescent="0.4"/>
    <row r="48" spans="2:6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  <row r="998" ht="16.5" customHeight="1" x14ac:dyDescent="0.4"/>
    <row r="999" ht="16.5" customHeight="1" x14ac:dyDescent="0.4"/>
    <row r="1000" ht="16.5" customHeight="1" x14ac:dyDescent="0.4"/>
  </sheetData>
  <phoneticPr fontId="1" type="noConversion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B046-8D08-416F-8CEE-97264C095153}">
  <dimension ref="A1:J1001"/>
  <sheetViews>
    <sheetView tabSelected="1" workbookViewId="0">
      <selection activeCell="F22" sqref="F22"/>
    </sheetView>
  </sheetViews>
  <sheetFormatPr defaultColWidth="13.26953125" defaultRowHeight="15" customHeight="1" x14ac:dyDescent="0.4"/>
  <cols>
    <col min="1" max="1" width="10.453125" style="2" bestFit="1" customWidth="1"/>
    <col min="2" max="2" width="16.7265625" style="2" customWidth="1"/>
    <col min="3" max="3" width="8.81640625" style="2" customWidth="1"/>
    <col min="4" max="4" width="8" style="2" customWidth="1"/>
    <col min="5" max="5" width="15.36328125" style="2" customWidth="1"/>
    <col min="6" max="6" width="14.1796875" style="2" customWidth="1"/>
    <col min="7" max="7" width="7.1796875" style="2" customWidth="1"/>
    <col min="8" max="8" width="12.90625" style="2" customWidth="1"/>
    <col min="9" max="20" width="8" style="2" customWidth="1"/>
    <col min="21" max="16384" width="13.26953125" style="2"/>
  </cols>
  <sheetData>
    <row r="1" spans="1:10" ht="15" customHeight="1" x14ac:dyDescent="0.4">
      <c r="A1" s="2" t="s">
        <v>13</v>
      </c>
      <c r="B1" s="6">
        <v>25</v>
      </c>
    </row>
    <row r="2" spans="1:10" ht="28.5" customHeight="1" x14ac:dyDescent="0.4">
      <c r="A2" s="28" t="s">
        <v>35</v>
      </c>
      <c r="B2" s="30" t="s">
        <v>36</v>
      </c>
      <c r="C2" s="29" t="s">
        <v>14</v>
      </c>
      <c r="E2" s="2" t="s">
        <v>34</v>
      </c>
    </row>
    <row r="3" spans="1:10" ht="16.5" customHeight="1" x14ac:dyDescent="0.4">
      <c r="A3" s="2">
        <v>0</v>
      </c>
      <c r="B3" s="3">
        <v>0</v>
      </c>
      <c r="C3" s="4">
        <v>0</v>
      </c>
      <c r="E3" s="2" t="s">
        <v>8</v>
      </c>
      <c r="I3" s="6">
        <v>440</v>
      </c>
    </row>
    <row r="4" spans="1:10" ht="16.5" customHeight="1" x14ac:dyDescent="0.4">
      <c r="A4" s="7">
        <f>B4/44.01*22.4/273*(274+$B$1)</f>
        <v>16.723471938195864</v>
      </c>
      <c r="B4" s="3">
        <v>30</v>
      </c>
      <c r="C4" s="4">
        <f>1/(1+($I$3/B4))</f>
        <v>6.3829787234042562E-2</v>
      </c>
      <c r="E4" s="2" t="s">
        <v>9</v>
      </c>
    </row>
    <row r="5" spans="1:10" ht="16.5" customHeight="1" thickBot="1" x14ac:dyDescent="0.45">
      <c r="A5" s="7">
        <f t="shared" ref="A5:A68" si="0">B5/44.01*22.4/273*(274+$B$1)</f>
        <v>55.744906460652878</v>
      </c>
      <c r="B5" s="3">
        <v>100</v>
      </c>
      <c r="C5" s="4">
        <f t="shared" ref="C5:C68" si="1">1/(1+($I$3/B5))</f>
        <v>0.18518518518518517</v>
      </c>
    </row>
    <row r="6" spans="1:10" ht="16.5" customHeight="1" thickBot="1" x14ac:dyDescent="0.45">
      <c r="A6" s="7">
        <f t="shared" si="0"/>
        <v>111.48981292130576</v>
      </c>
      <c r="B6" s="8">
        <v>200</v>
      </c>
      <c r="C6" s="4">
        <f t="shared" si="1"/>
        <v>0.3125</v>
      </c>
      <c r="J6" s="9"/>
    </row>
    <row r="7" spans="1:10" ht="16.5" customHeight="1" x14ac:dyDescent="0.4">
      <c r="A7" s="7">
        <f t="shared" si="0"/>
        <v>128.21328485950164</v>
      </c>
      <c r="B7" s="8">
        <v>230</v>
      </c>
      <c r="C7" s="4">
        <f t="shared" si="1"/>
        <v>0.34328358208955223</v>
      </c>
    </row>
    <row r="8" spans="1:10" ht="16.5" customHeight="1" x14ac:dyDescent="0.4">
      <c r="A8" s="7">
        <f t="shared" si="0"/>
        <v>144.93675679769748</v>
      </c>
      <c r="B8" s="8">
        <v>260</v>
      </c>
      <c r="C8" s="4">
        <f t="shared" si="1"/>
        <v>0.37142857142857139</v>
      </c>
    </row>
    <row r="9" spans="1:10" ht="16.5" customHeight="1" x14ac:dyDescent="0.4">
      <c r="A9" s="7">
        <f t="shared" si="0"/>
        <v>161.66022873589336</v>
      </c>
      <c r="B9" s="8">
        <v>290</v>
      </c>
      <c r="C9" s="4">
        <f t="shared" si="1"/>
        <v>0.39726027397260277</v>
      </c>
    </row>
    <row r="10" spans="1:10" ht="16.5" customHeight="1" x14ac:dyDescent="0.4">
      <c r="A10" s="7">
        <f t="shared" si="0"/>
        <v>178.3837006740892</v>
      </c>
      <c r="B10" s="8">
        <v>320</v>
      </c>
      <c r="C10" s="4">
        <f t="shared" si="1"/>
        <v>0.42105263157894735</v>
      </c>
    </row>
    <row r="11" spans="1:10" ht="16.5" customHeight="1" x14ac:dyDescent="0.4">
      <c r="A11" s="7">
        <f t="shared" si="0"/>
        <v>195.1071726122851</v>
      </c>
      <c r="B11" s="8">
        <v>350</v>
      </c>
      <c r="C11" s="4">
        <f t="shared" si="1"/>
        <v>0.44303797468354433</v>
      </c>
    </row>
    <row r="12" spans="1:10" ht="16.5" customHeight="1" x14ac:dyDescent="0.4">
      <c r="A12" s="7">
        <f t="shared" si="0"/>
        <v>211.83064455048097</v>
      </c>
      <c r="B12" s="8">
        <v>380</v>
      </c>
      <c r="C12" s="4">
        <f t="shared" si="1"/>
        <v>0.46341463414634143</v>
      </c>
    </row>
    <row r="13" spans="1:10" ht="16.5" customHeight="1" x14ac:dyDescent="0.4">
      <c r="A13" s="7">
        <f t="shared" si="0"/>
        <v>228.55411648867681</v>
      </c>
      <c r="B13" s="8">
        <v>410</v>
      </c>
      <c r="C13" s="4">
        <f t="shared" si="1"/>
        <v>0.4823529411764706</v>
      </c>
    </row>
    <row r="14" spans="1:10" ht="16.5" customHeight="1" x14ac:dyDescent="0.4">
      <c r="A14" s="7">
        <f t="shared" si="0"/>
        <v>245.27758842687265</v>
      </c>
      <c r="B14" s="8">
        <v>440</v>
      </c>
      <c r="C14" s="4">
        <f t="shared" si="1"/>
        <v>0.5</v>
      </c>
    </row>
    <row r="15" spans="1:10" ht="16.5" customHeight="1" x14ac:dyDescent="0.4">
      <c r="A15" s="7">
        <f t="shared" si="0"/>
        <v>262.00106036506855</v>
      </c>
      <c r="B15" s="8">
        <v>470</v>
      </c>
      <c r="C15" s="4">
        <f t="shared" si="1"/>
        <v>0.51648351648351642</v>
      </c>
    </row>
    <row r="16" spans="1:10" ht="16.5" customHeight="1" x14ac:dyDescent="0.4">
      <c r="A16" s="7">
        <f t="shared" si="0"/>
        <v>278.72453230326443</v>
      </c>
      <c r="B16" s="8">
        <v>500</v>
      </c>
      <c r="C16" s="4">
        <f t="shared" si="1"/>
        <v>0.53191489361702127</v>
      </c>
    </row>
    <row r="17" spans="1:8" ht="16.5" customHeight="1" x14ac:dyDescent="0.4">
      <c r="A17" s="7">
        <f t="shared" si="0"/>
        <v>295.44800424146024</v>
      </c>
      <c r="B17" s="8">
        <v>530</v>
      </c>
      <c r="C17" s="4">
        <f t="shared" si="1"/>
        <v>0.54639175257731953</v>
      </c>
    </row>
    <row r="18" spans="1:8" ht="16.5" customHeight="1" x14ac:dyDescent="0.4">
      <c r="A18" s="7">
        <f t="shared" si="0"/>
        <v>312.17147617965617</v>
      </c>
      <c r="B18" s="8">
        <v>560</v>
      </c>
      <c r="C18" s="4">
        <f t="shared" si="1"/>
        <v>0.56000000000000005</v>
      </c>
    </row>
    <row r="19" spans="1:8" ht="16.5" customHeight="1" x14ac:dyDescent="0.4">
      <c r="A19" s="7">
        <f t="shared" si="0"/>
        <v>328.89494811785198</v>
      </c>
      <c r="B19" s="8">
        <v>590</v>
      </c>
      <c r="C19" s="4">
        <f t="shared" si="1"/>
        <v>0.57281553398058249</v>
      </c>
    </row>
    <row r="20" spans="1:8" ht="16.5" customHeight="1" x14ac:dyDescent="0.4">
      <c r="A20" s="7">
        <f t="shared" si="0"/>
        <v>345.61842005604785</v>
      </c>
      <c r="B20" s="8">
        <v>620</v>
      </c>
      <c r="C20" s="4">
        <f t="shared" si="1"/>
        <v>0.58490566037735847</v>
      </c>
    </row>
    <row r="21" spans="1:8" ht="16.5" customHeight="1" x14ac:dyDescent="0.4">
      <c r="A21" s="7">
        <f t="shared" si="0"/>
        <v>362.34189199424372</v>
      </c>
      <c r="B21" s="8">
        <v>650</v>
      </c>
      <c r="C21" s="4">
        <f t="shared" si="1"/>
        <v>0.59633027522935778</v>
      </c>
    </row>
    <row r="22" spans="1:8" ht="16.5" customHeight="1" x14ac:dyDescent="0.4">
      <c r="A22" s="7">
        <f t="shared" si="0"/>
        <v>379.0653639324396</v>
      </c>
      <c r="B22" s="8">
        <v>680</v>
      </c>
      <c r="C22" s="4">
        <f t="shared" si="1"/>
        <v>0.60714285714285721</v>
      </c>
      <c r="E22" s="2" t="s">
        <v>15</v>
      </c>
    </row>
    <row r="23" spans="1:8" ht="16.5" customHeight="1" thickBot="1" x14ac:dyDescent="0.45">
      <c r="A23" s="7">
        <f t="shared" si="0"/>
        <v>395.78883587063547</v>
      </c>
      <c r="B23" s="8">
        <v>710</v>
      </c>
      <c r="C23" s="4">
        <f t="shared" si="1"/>
        <v>0.61739130434782608</v>
      </c>
      <c r="F23" s="10" t="s">
        <v>16</v>
      </c>
      <c r="H23" s="11" t="s">
        <v>17</v>
      </c>
    </row>
    <row r="24" spans="1:8" ht="16.5" customHeight="1" thickBot="1" x14ac:dyDescent="0.45">
      <c r="A24" s="7">
        <f t="shared" si="0"/>
        <v>412.51230780883139</v>
      </c>
      <c r="B24" s="8">
        <v>740</v>
      </c>
      <c r="C24" s="4">
        <f t="shared" si="1"/>
        <v>0.6271186440677966</v>
      </c>
      <c r="F24" s="12">
        <v>400</v>
      </c>
      <c r="G24" s="13" t="s">
        <v>18</v>
      </c>
      <c r="H24" s="14">
        <f>F24*44.01/22.4*273/(273+$B$1)</f>
        <v>719.96224832214773</v>
      </c>
    </row>
    <row r="25" spans="1:8" ht="16.5" customHeight="1" x14ac:dyDescent="0.4">
      <c r="A25" s="7">
        <f t="shared" si="0"/>
        <v>429.23577974702721</v>
      </c>
      <c r="B25" s="8">
        <v>770</v>
      </c>
      <c r="C25" s="4">
        <f t="shared" si="1"/>
        <v>0.63636363636363635</v>
      </c>
      <c r="F25" s="15" t="s">
        <v>19</v>
      </c>
    </row>
    <row r="26" spans="1:8" ht="16.5" customHeight="1" x14ac:dyDescent="0.4">
      <c r="A26" s="7">
        <f t="shared" si="0"/>
        <v>445.95925168522302</v>
      </c>
      <c r="B26" s="8">
        <v>800</v>
      </c>
      <c r="C26" s="4">
        <f t="shared" si="1"/>
        <v>0.64516129032258063</v>
      </c>
    </row>
    <row r="27" spans="1:8" ht="16.5" customHeight="1" x14ac:dyDescent="0.4">
      <c r="A27" s="7">
        <f t="shared" si="0"/>
        <v>462.68272362341895</v>
      </c>
      <c r="B27" s="8">
        <v>830</v>
      </c>
      <c r="C27" s="4">
        <f t="shared" si="1"/>
        <v>0.65354330708661423</v>
      </c>
      <c r="E27" s="2" t="s">
        <v>15</v>
      </c>
    </row>
    <row r="28" spans="1:8" ht="16.5" customHeight="1" thickBot="1" x14ac:dyDescent="0.45">
      <c r="A28" s="7">
        <f t="shared" si="0"/>
        <v>479.40619556161488</v>
      </c>
      <c r="B28" s="8">
        <v>860</v>
      </c>
      <c r="C28" s="4">
        <f t="shared" si="1"/>
        <v>0.66153846153846152</v>
      </c>
      <c r="F28" s="11" t="s">
        <v>17</v>
      </c>
      <c r="H28" s="10" t="s">
        <v>16</v>
      </c>
    </row>
    <row r="29" spans="1:8" ht="16.5" customHeight="1" thickBot="1" x14ac:dyDescent="0.45">
      <c r="A29" s="7">
        <f t="shared" si="0"/>
        <v>496.12966749981058</v>
      </c>
      <c r="B29" s="8">
        <v>890</v>
      </c>
      <c r="C29" s="4">
        <f t="shared" si="1"/>
        <v>0.66917293233082709</v>
      </c>
      <c r="F29" s="14">
        <f>H24</f>
        <v>719.96224832214773</v>
      </c>
      <c r="G29" s="13" t="s">
        <v>18</v>
      </c>
      <c r="H29" s="12">
        <f>F29/44.01*22.4/273*(274+$B$1)</f>
        <v>401.34228187919467</v>
      </c>
    </row>
    <row r="30" spans="1:8" ht="16.5" customHeight="1" x14ac:dyDescent="0.4">
      <c r="A30" s="7">
        <f t="shared" si="0"/>
        <v>512.85313943800656</v>
      </c>
      <c r="B30" s="8">
        <v>920</v>
      </c>
      <c r="C30" s="4">
        <f t="shared" si="1"/>
        <v>0.67647058823529416</v>
      </c>
      <c r="F30" s="15" t="s">
        <v>20</v>
      </c>
    </row>
    <row r="31" spans="1:8" ht="16.5" customHeight="1" x14ac:dyDescent="0.4">
      <c r="A31" s="7">
        <f t="shared" si="0"/>
        <v>529.57661137620244</v>
      </c>
      <c r="B31" s="8">
        <v>950</v>
      </c>
      <c r="C31" s="4">
        <f t="shared" si="1"/>
        <v>0.68345323741007191</v>
      </c>
    </row>
    <row r="32" spans="1:8" ht="16.5" customHeight="1" x14ac:dyDescent="0.4">
      <c r="A32" s="7">
        <f t="shared" si="0"/>
        <v>546.30008331439819</v>
      </c>
      <c r="B32" s="8">
        <v>980</v>
      </c>
      <c r="C32" s="4">
        <f t="shared" si="1"/>
        <v>0.6901408450704225</v>
      </c>
    </row>
    <row r="33" spans="1:3" ht="16.5" customHeight="1" x14ac:dyDescent="0.4">
      <c r="A33" s="7">
        <f t="shared" si="0"/>
        <v>563.02355525259406</v>
      </c>
      <c r="B33" s="8">
        <v>1010</v>
      </c>
      <c r="C33" s="4">
        <f t="shared" si="1"/>
        <v>0.69655172413793109</v>
      </c>
    </row>
    <row r="34" spans="1:3" ht="16.5" customHeight="1" x14ac:dyDescent="0.4">
      <c r="A34" s="7">
        <f t="shared" si="0"/>
        <v>579.74702719078994</v>
      </c>
      <c r="B34" s="8">
        <v>1040</v>
      </c>
      <c r="C34" s="4">
        <f t="shared" si="1"/>
        <v>0.70270270270270263</v>
      </c>
    </row>
    <row r="35" spans="1:3" ht="16.5" customHeight="1" x14ac:dyDescent="0.4">
      <c r="A35" s="7">
        <f t="shared" si="0"/>
        <v>596.47049912898581</v>
      </c>
      <c r="B35" s="8">
        <v>1070</v>
      </c>
      <c r="C35" s="4">
        <f t="shared" si="1"/>
        <v>0.70860927152317876</v>
      </c>
    </row>
    <row r="36" spans="1:3" ht="16.5" customHeight="1" x14ac:dyDescent="0.4">
      <c r="A36" s="7">
        <f t="shared" si="0"/>
        <v>613.19397106718168</v>
      </c>
      <c r="B36" s="8">
        <v>1100</v>
      </c>
      <c r="C36" s="4">
        <f t="shared" si="1"/>
        <v>0.7142857142857143</v>
      </c>
    </row>
    <row r="37" spans="1:3" ht="16.5" customHeight="1" x14ac:dyDescent="0.4">
      <c r="A37" s="7">
        <f t="shared" si="0"/>
        <v>629.91744300537766</v>
      </c>
      <c r="B37" s="8">
        <v>1130</v>
      </c>
      <c r="C37" s="4">
        <f t="shared" si="1"/>
        <v>0.71974522292993637</v>
      </c>
    </row>
    <row r="38" spans="1:3" ht="16.5" customHeight="1" x14ac:dyDescent="0.4">
      <c r="A38" s="7">
        <f t="shared" si="0"/>
        <v>646.64091494357342</v>
      </c>
      <c r="B38" s="8">
        <v>1160</v>
      </c>
      <c r="C38" s="4">
        <f t="shared" si="1"/>
        <v>0.72499999999999998</v>
      </c>
    </row>
    <row r="39" spans="1:3" ht="16.5" customHeight="1" x14ac:dyDescent="0.4">
      <c r="A39" s="7">
        <f t="shared" si="0"/>
        <v>663.36438688176929</v>
      </c>
      <c r="B39" s="8">
        <v>1190</v>
      </c>
      <c r="C39" s="4">
        <f t="shared" si="1"/>
        <v>0.73006134969325154</v>
      </c>
    </row>
    <row r="40" spans="1:3" ht="16.5" customHeight="1" x14ac:dyDescent="0.4">
      <c r="A40" s="7">
        <f t="shared" si="0"/>
        <v>680.08785881996516</v>
      </c>
      <c r="B40" s="8">
        <v>1220</v>
      </c>
      <c r="C40" s="4">
        <f t="shared" si="1"/>
        <v>0.73493975903614461</v>
      </c>
    </row>
    <row r="41" spans="1:3" ht="16.5" customHeight="1" x14ac:dyDescent="0.4">
      <c r="A41" s="7">
        <f t="shared" si="0"/>
        <v>696.81133075816092</v>
      </c>
      <c r="B41" s="8">
        <v>1250</v>
      </c>
      <c r="C41" s="4">
        <f t="shared" si="1"/>
        <v>0.7396449704142013</v>
      </c>
    </row>
    <row r="42" spans="1:3" ht="16.5" customHeight="1" x14ac:dyDescent="0.4">
      <c r="A42" s="7">
        <f t="shared" si="0"/>
        <v>713.53480269635679</v>
      </c>
      <c r="B42" s="8">
        <v>1280</v>
      </c>
      <c r="C42" s="4">
        <f t="shared" si="1"/>
        <v>0.7441860465116279</v>
      </c>
    </row>
    <row r="43" spans="1:3" ht="16.5" customHeight="1" x14ac:dyDescent="0.4">
      <c r="A43" s="7">
        <f t="shared" si="0"/>
        <v>730.25827463455278</v>
      </c>
      <c r="B43" s="8">
        <v>1310</v>
      </c>
      <c r="C43" s="4">
        <f t="shared" si="1"/>
        <v>0.74857142857142855</v>
      </c>
    </row>
    <row r="44" spans="1:3" ht="16.5" customHeight="1" x14ac:dyDescent="0.4">
      <c r="A44" s="7">
        <f t="shared" si="0"/>
        <v>746.98174657274853</v>
      </c>
      <c r="B44" s="8">
        <v>1340</v>
      </c>
      <c r="C44" s="4">
        <f t="shared" si="1"/>
        <v>0.7528089887640449</v>
      </c>
    </row>
    <row r="45" spans="1:3" ht="16.5" customHeight="1" x14ac:dyDescent="0.4">
      <c r="A45" s="7">
        <f t="shared" si="0"/>
        <v>763.70521851094452</v>
      </c>
      <c r="B45" s="8">
        <v>1370</v>
      </c>
      <c r="C45" s="4">
        <f t="shared" si="1"/>
        <v>0.75690607734806625</v>
      </c>
    </row>
    <row r="46" spans="1:3" ht="16.5" customHeight="1" x14ac:dyDescent="0.4">
      <c r="A46" s="7">
        <f t="shared" si="0"/>
        <v>780.42869044914039</v>
      </c>
      <c r="B46" s="8">
        <v>1400</v>
      </c>
      <c r="C46" s="4">
        <f t="shared" si="1"/>
        <v>0.76086956521739135</v>
      </c>
    </row>
    <row r="47" spans="1:3" ht="16.5" customHeight="1" x14ac:dyDescent="0.4">
      <c r="A47" s="7">
        <f t="shared" si="0"/>
        <v>797.15216238733615</v>
      </c>
      <c r="B47" s="8">
        <v>1430</v>
      </c>
      <c r="C47" s="4">
        <f t="shared" si="1"/>
        <v>0.76470588235294112</v>
      </c>
    </row>
    <row r="48" spans="1:3" ht="16.5" customHeight="1" x14ac:dyDescent="0.4">
      <c r="A48" s="7">
        <f t="shared" si="0"/>
        <v>813.87563432553202</v>
      </c>
      <c r="B48" s="8">
        <v>1460</v>
      </c>
      <c r="C48" s="4">
        <f t="shared" si="1"/>
        <v>0.768421052631579</v>
      </c>
    </row>
    <row r="49" spans="1:3" ht="16.5" customHeight="1" x14ac:dyDescent="0.4">
      <c r="A49" s="7">
        <f t="shared" si="0"/>
        <v>830.599106263728</v>
      </c>
      <c r="B49" s="8">
        <v>1490</v>
      </c>
      <c r="C49" s="4">
        <f t="shared" si="1"/>
        <v>0.772020725388601</v>
      </c>
    </row>
    <row r="50" spans="1:3" ht="16.5" customHeight="1" x14ac:dyDescent="0.4">
      <c r="A50" s="7">
        <f t="shared" si="0"/>
        <v>847.32257820192387</v>
      </c>
      <c r="B50" s="8">
        <v>1520</v>
      </c>
      <c r="C50" s="4">
        <f t="shared" si="1"/>
        <v>0.77551020408163263</v>
      </c>
    </row>
    <row r="51" spans="1:3" ht="16.5" customHeight="1" x14ac:dyDescent="0.4">
      <c r="A51" s="7">
        <f t="shared" si="0"/>
        <v>864.04605014011975</v>
      </c>
      <c r="B51" s="8">
        <v>1550</v>
      </c>
      <c r="C51" s="4">
        <f t="shared" si="1"/>
        <v>0.77889447236180898</v>
      </c>
    </row>
    <row r="52" spans="1:3" ht="16.5" customHeight="1" x14ac:dyDescent="0.4">
      <c r="A52" s="7">
        <f t="shared" si="0"/>
        <v>880.76952207831539</v>
      </c>
      <c r="B52" s="8">
        <v>1580</v>
      </c>
      <c r="C52" s="4">
        <f t="shared" si="1"/>
        <v>0.78217821782178221</v>
      </c>
    </row>
    <row r="53" spans="1:3" ht="16.5" customHeight="1" x14ac:dyDescent="0.4">
      <c r="A53" s="7">
        <f t="shared" si="0"/>
        <v>897.49299401651137</v>
      </c>
      <c r="B53" s="8">
        <v>1610</v>
      </c>
      <c r="C53" s="4">
        <f t="shared" si="1"/>
        <v>0.78536585365853651</v>
      </c>
    </row>
    <row r="54" spans="1:3" ht="16.5" customHeight="1" x14ac:dyDescent="0.4">
      <c r="A54" s="7">
        <f t="shared" si="0"/>
        <v>914.21646595470725</v>
      </c>
      <c r="B54" s="8">
        <v>1640</v>
      </c>
      <c r="C54" s="4">
        <f t="shared" si="1"/>
        <v>0.78846153846153844</v>
      </c>
    </row>
    <row r="55" spans="1:3" ht="16.5" customHeight="1" x14ac:dyDescent="0.4">
      <c r="A55" s="7">
        <f t="shared" si="0"/>
        <v>930.93993789290312</v>
      </c>
      <c r="B55" s="8">
        <v>1670</v>
      </c>
      <c r="C55" s="4">
        <f t="shared" si="1"/>
        <v>0.79146919431279616</v>
      </c>
    </row>
    <row r="56" spans="1:3" ht="16.5" customHeight="1" x14ac:dyDescent="0.4">
      <c r="A56" s="7">
        <f t="shared" si="0"/>
        <v>947.66340983109899</v>
      </c>
      <c r="B56" s="8">
        <v>1700</v>
      </c>
      <c r="C56" s="4">
        <f t="shared" si="1"/>
        <v>0.79439252336448596</v>
      </c>
    </row>
    <row r="57" spans="1:3" ht="16.5" customHeight="1" x14ac:dyDescent="0.4">
      <c r="A57" s="7">
        <f t="shared" si="0"/>
        <v>964.38688176929486</v>
      </c>
      <c r="B57" s="8">
        <v>1730</v>
      </c>
      <c r="C57" s="4">
        <f t="shared" si="1"/>
        <v>0.79723502304147464</v>
      </c>
    </row>
    <row r="58" spans="1:3" ht="16.5" customHeight="1" x14ac:dyDescent="0.4">
      <c r="A58" s="7">
        <f t="shared" si="0"/>
        <v>981.11035370749062</v>
      </c>
      <c r="B58" s="8">
        <v>1760</v>
      </c>
      <c r="C58" s="4">
        <f t="shared" si="1"/>
        <v>0.8</v>
      </c>
    </row>
    <row r="59" spans="1:3" ht="16.5" customHeight="1" x14ac:dyDescent="0.4">
      <c r="A59" s="7">
        <f t="shared" si="0"/>
        <v>997.8338256456866</v>
      </c>
      <c r="B59" s="8">
        <v>1790</v>
      </c>
      <c r="C59" s="4">
        <f t="shared" si="1"/>
        <v>0.80269058295964124</v>
      </c>
    </row>
    <row r="60" spans="1:3" ht="16.5" customHeight="1" x14ac:dyDescent="0.4">
      <c r="A60" s="7">
        <f t="shared" si="0"/>
        <v>1014.5572975838825</v>
      </c>
      <c r="B60" s="8">
        <v>1820</v>
      </c>
      <c r="C60" s="4">
        <f t="shared" si="1"/>
        <v>0.80530973451327437</v>
      </c>
    </row>
    <row r="61" spans="1:3" ht="16.5" customHeight="1" x14ac:dyDescent="0.4">
      <c r="A61" s="7">
        <f t="shared" si="0"/>
        <v>1031.2807695220783</v>
      </c>
      <c r="B61" s="8">
        <v>1850</v>
      </c>
      <c r="C61" s="4">
        <f t="shared" si="1"/>
        <v>0.80786026200873362</v>
      </c>
    </row>
    <row r="62" spans="1:3" ht="16.5" customHeight="1" x14ac:dyDescent="0.4">
      <c r="A62" s="7">
        <f t="shared" si="0"/>
        <v>1048.0042414602742</v>
      </c>
      <c r="B62" s="8">
        <v>1880</v>
      </c>
      <c r="C62" s="4">
        <f t="shared" si="1"/>
        <v>0.81034482758620685</v>
      </c>
    </row>
    <row r="63" spans="1:3" ht="16.5" customHeight="1" x14ac:dyDescent="0.4">
      <c r="A63" s="7">
        <f t="shared" si="0"/>
        <v>1064.7277133984701</v>
      </c>
      <c r="B63" s="8">
        <v>1910</v>
      </c>
      <c r="C63" s="4">
        <f t="shared" si="1"/>
        <v>0.81276595744680846</v>
      </c>
    </row>
    <row r="64" spans="1:3" ht="16.5" customHeight="1" x14ac:dyDescent="0.4">
      <c r="A64" s="7">
        <f t="shared" si="0"/>
        <v>1081.4511853366657</v>
      </c>
      <c r="B64" s="8">
        <v>1940</v>
      </c>
      <c r="C64" s="4">
        <f t="shared" si="1"/>
        <v>0.81512605042016806</v>
      </c>
    </row>
    <row r="65" spans="1:3" ht="16.5" customHeight="1" x14ac:dyDescent="0.4">
      <c r="A65" s="7">
        <f t="shared" si="0"/>
        <v>1098.1746572748618</v>
      </c>
      <c r="B65" s="8">
        <v>1970</v>
      </c>
      <c r="C65" s="4">
        <f t="shared" si="1"/>
        <v>0.81742738589211617</v>
      </c>
    </row>
    <row r="66" spans="1:3" ht="16.5" customHeight="1" x14ac:dyDescent="0.4">
      <c r="A66" s="7">
        <f t="shared" si="0"/>
        <v>1114.8981292130577</v>
      </c>
      <c r="B66" s="8">
        <v>2000</v>
      </c>
      <c r="C66" s="4">
        <f t="shared" si="1"/>
        <v>0.81967213114754101</v>
      </c>
    </row>
    <row r="67" spans="1:3" ht="16.5" customHeight="1" x14ac:dyDescent="0.4">
      <c r="A67" s="7">
        <f t="shared" si="0"/>
        <v>1131.6216011512536</v>
      </c>
      <c r="B67" s="8">
        <v>2030</v>
      </c>
      <c r="C67" s="4">
        <f t="shared" si="1"/>
        <v>0.82186234817813764</v>
      </c>
    </row>
    <row r="68" spans="1:3" ht="16.5" customHeight="1" x14ac:dyDescent="0.4">
      <c r="A68" s="7">
        <f t="shared" si="0"/>
        <v>1148.3450730894492</v>
      </c>
      <c r="B68" s="8">
        <v>2060</v>
      </c>
      <c r="C68" s="4">
        <f t="shared" si="1"/>
        <v>0.82400000000000007</v>
      </c>
    </row>
    <row r="69" spans="1:3" ht="16.5" customHeight="1" x14ac:dyDescent="0.4">
      <c r="A69" s="7">
        <f t="shared" ref="A69:A91" si="2">B69/44.01*22.4/273*(274+$B$1)</f>
        <v>1165.0685450276453</v>
      </c>
      <c r="B69" s="8">
        <v>2090</v>
      </c>
      <c r="C69" s="4">
        <f t="shared" ref="C69:C91" si="3">1/(1+($I$3/B69))</f>
        <v>0.82608695652173914</v>
      </c>
    </row>
    <row r="70" spans="1:3" ht="16.5" customHeight="1" x14ac:dyDescent="0.4">
      <c r="A70" s="7">
        <f t="shared" si="2"/>
        <v>1181.792016965841</v>
      </c>
      <c r="B70" s="8">
        <v>2120</v>
      </c>
      <c r="C70" s="4">
        <f t="shared" si="3"/>
        <v>0.828125</v>
      </c>
    </row>
    <row r="71" spans="1:3" ht="16.5" customHeight="1" x14ac:dyDescent="0.4">
      <c r="A71" s="7">
        <f t="shared" si="2"/>
        <v>1198.5154889040368</v>
      </c>
      <c r="B71" s="8">
        <v>2150</v>
      </c>
      <c r="C71" s="4">
        <f t="shared" si="3"/>
        <v>0.83011583011583012</v>
      </c>
    </row>
    <row r="72" spans="1:3" ht="16.5" customHeight="1" x14ac:dyDescent="0.4">
      <c r="A72" s="7">
        <f t="shared" si="2"/>
        <v>1215.2389608422327</v>
      </c>
      <c r="B72" s="8">
        <v>2180</v>
      </c>
      <c r="C72" s="4">
        <f t="shared" si="3"/>
        <v>0.83206106870229002</v>
      </c>
    </row>
    <row r="73" spans="1:3" ht="16.5" customHeight="1" x14ac:dyDescent="0.4">
      <c r="A73" s="7">
        <f t="shared" si="2"/>
        <v>1231.9624327804286</v>
      </c>
      <c r="B73" s="8">
        <v>2210</v>
      </c>
      <c r="C73" s="4">
        <f t="shared" si="3"/>
        <v>0.83396226415094343</v>
      </c>
    </row>
    <row r="74" spans="1:3" ht="16.5" customHeight="1" x14ac:dyDescent="0.4">
      <c r="A74" s="7">
        <f t="shared" si="2"/>
        <v>1248.6859047186247</v>
      </c>
      <c r="B74" s="8">
        <v>2240</v>
      </c>
      <c r="C74" s="4">
        <f t="shared" si="3"/>
        <v>0.83582089552238803</v>
      </c>
    </row>
    <row r="75" spans="1:3" ht="16.5" customHeight="1" x14ac:dyDescent="0.4">
      <c r="A75" s="7">
        <f t="shared" si="2"/>
        <v>1265.4093766568205</v>
      </c>
      <c r="B75" s="8">
        <v>2270</v>
      </c>
      <c r="C75" s="4">
        <f t="shared" si="3"/>
        <v>0.83763837638376382</v>
      </c>
    </row>
    <row r="76" spans="1:3" ht="16.5" customHeight="1" x14ac:dyDescent="0.4">
      <c r="A76" s="7">
        <f t="shared" si="2"/>
        <v>1282.1328485950164</v>
      </c>
      <c r="B76" s="8">
        <v>2300</v>
      </c>
      <c r="C76" s="4">
        <f t="shared" si="3"/>
        <v>0.83941605839416056</v>
      </c>
    </row>
    <row r="77" spans="1:3" ht="16.5" customHeight="1" x14ac:dyDescent="0.4">
      <c r="A77" s="7">
        <f t="shared" si="2"/>
        <v>1298.8563205332121</v>
      </c>
      <c r="B77" s="8">
        <v>2330</v>
      </c>
      <c r="C77" s="4">
        <f t="shared" si="3"/>
        <v>0.84115523465703967</v>
      </c>
    </row>
    <row r="78" spans="1:3" ht="16.5" customHeight="1" x14ac:dyDescent="0.4">
      <c r="A78" s="7">
        <f t="shared" si="2"/>
        <v>1315.5797924714079</v>
      </c>
      <c r="B78" s="8">
        <v>2360</v>
      </c>
      <c r="C78" s="4">
        <f t="shared" si="3"/>
        <v>0.84285714285714286</v>
      </c>
    </row>
    <row r="79" spans="1:3" ht="16.5" customHeight="1" x14ac:dyDescent="0.4">
      <c r="A79" s="7">
        <f t="shared" si="2"/>
        <v>1332.303264409604</v>
      </c>
      <c r="B79" s="8">
        <v>2390</v>
      </c>
      <c r="C79" s="4">
        <f t="shared" si="3"/>
        <v>0.84452296819787986</v>
      </c>
    </row>
    <row r="80" spans="1:3" ht="16.5" customHeight="1" x14ac:dyDescent="0.4">
      <c r="A80" s="7">
        <f t="shared" si="2"/>
        <v>1349.0267363477997</v>
      </c>
      <c r="B80" s="8">
        <v>2420</v>
      </c>
      <c r="C80" s="4">
        <f t="shared" si="3"/>
        <v>0.84615384615384615</v>
      </c>
    </row>
    <row r="81" spans="1:3" ht="16.5" customHeight="1" x14ac:dyDescent="0.4">
      <c r="A81" s="7">
        <f t="shared" si="2"/>
        <v>1365.7502082859958</v>
      </c>
      <c r="B81" s="8">
        <v>2450</v>
      </c>
      <c r="C81" s="4">
        <f t="shared" si="3"/>
        <v>0.84775086505190311</v>
      </c>
    </row>
    <row r="82" spans="1:3" ht="16.5" customHeight="1" x14ac:dyDescent="0.4">
      <c r="A82" s="7">
        <f t="shared" si="2"/>
        <v>1382.4736802241914</v>
      </c>
      <c r="B82" s="8">
        <v>2480</v>
      </c>
      <c r="C82" s="4">
        <f t="shared" si="3"/>
        <v>0.84931506849315064</v>
      </c>
    </row>
    <row r="83" spans="1:3" ht="16.5" customHeight="1" x14ac:dyDescent="0.4">
      <c r="A83" s="7">
        <f t="shared" si="2"/>
        <v>1399.1971521623873</v>
      </c>
      <c r="B83" s="8">
        <v>2510</v>
      </c>
      <c r="C83" s="4">
        <f t="shared" si="3"/>
        <v>0.85084745762711855</v>
      </c>
    </row>
    <row r="84" spans="1:3" ht="16.5" customHeight="1" x14ac:dyDescent="0.4">
      <c r="A84" s="7">
        <f t="shared" si="2"/>
        <v>1415.9206241005829</v>
      </c>
      <c r="B84" s="8">
        <v>2540</v>
      </c>
      <c r="C84" s="4">
        <f t="shared" si="3"/>
        <v>0.85234899328859071</v>
      </c>
    </row>
    <row r="85" spans="1:3" ht="16.5" customHeight="1" x14ac:dyDescent="0.4">
      <c r="A85" s="7">
        <f t="shared" si="2"/>
        <v>1432.644096038779</v>
      </c>
      <c r="B85" s="8">
        <v>2570</v>
      </c>
      <c r="C85" s="4">
        <f t="shared" si="3"/>
        <v>0.85382059800664445</v>
      </c>
    </row>
    <row r="86" spans="1:3" ht="16.5" customHeight="1" x14ac:dyDescent="0.4">
      <c r="A86" s="7">
        <f t="shared" si="2"/>
        <v>1449.3675679769749</v>
      </c>
      <c r="B86" s="8">
        <v>2600</v>
      </c>
      <c r="C86" s="4">
        <f t="shared" si="3"/>
        <v>0.85526315789473684</v>
      </c>
    </row>
    <row r="87" spans="1:3" ht="16.5" customHeight="1" x14ac:dyDescent="0.4">
      <c r="A87" s="7">
        <f t="shared" si="2"/>
        <v>1466.091039915171</v>
      </c>
      <c r="B87" s="8">
        <v>2630</v>
      </c>
      <c r="C87" s="4">
        <f t="shared" si="3"/>
        <v>0.85667752442996736</v>
      </c>
    </row>
    <row r="88" spans="1:3" ht="16.5" customHeight="1" x14ac:dyDescent="0.4">
      <c r="A88" s="7">
        <f t="shared" si="2"/>
        <v>1482.8145118533666</v>
      </c>
      <c r="B88" s="8">
        <v>2660</v>
      </c>
      <c r="C88" s="4">
        <f t="shared" si="3"/>
        <v>0.85806451612903234</v>
      </c>
    </row>
    <row r="89" spans="1:3" ht="16.5" customHeight="1" x14ac:dyDescent="0.4">
      <c r="A89" s="7">
        <f t="shared" si="2"/>
        <v>1499.5379837915623</v>
      </c>
      <c r="B89" s="8">
        <v>2690</v>
      </c>
      <c r="C89" s="4">
        <f t="shared" si="3"/>
        <v>0.85942492012779548</v>
      </c>
    </row>
    <row r="90" spans="1:3" ht="16.5" customHeight="1" x14ac:dyDescent="0.4">
      <c r="A90" s="7">
        <f t="shared" si="2"/>
        <v>1516.2614557297584</v>
      </c>
      <c r="B90" s="8">
        <v>2720</v>
      </c>
      <c r="C90" s="4">
        <f t="shared" si="3"/>
        <v>0.860759493670886</v>
      </c>
    </row>
    <row r="91" spans="1:3" ht="16.5" customHeight="1" x14ac:dyDescent="0.4">
      <c r="A91" s="7">
        <f t="shared" si="2"/>
        <v>1532.9849276679543</v>
      </c>
      <c r="B91" s="8">
        <v>2750</v>
      </c>
      <c r="C91" s="4">
        <f t="shared" si="3"/>
        <v>0.86206896551724144</v>
      </c>
    </row>
    <row r="92" spans="1:3" ht="16.5" customHeight="1" x14ac:dyDescent="0.4"/>
    <row r="93" spans="1:3" ht="16.5" customHeight="1" x14ac:dyDescent="0.4"/>
    <row r="94" spans="1:3" ht="16.5" customHeight="1" x14ac:dyDescent="0.4"/>
    <row r="95" spans="1:3" ht="16.5" customHeight="1" x14ac:dyDescent="0.4"/>
    <row r="96" spans="1:3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  <row r="998" ht="16.5" customHeight="1" x14ac:dyDescent="0.4"/>
    <row r="999" ht="16.5" customHeight="1" x14ac:dyDescent="0.4"/>
    <row r="1000" ht="16.5" customHeight="1" x14ac:dyDescent="0.4"/>
    <row r="1001" ht="16.5" customHeight="1" x14ac:dyDescent="0.4"/>
  </sheetData>
  <phoneticPr fontId="1" type="noConversion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0586-C799-4ED4-9FC7-C89EB7273915}">
  <dimension ref="B1:I1000"/>
  <sheetViews>
    <sheetView tabSelected="1" topLeftCell="A7" workbookViewId="0">
      <selection activeCell="F22" sqref="F22"/>
    </sheetView>
  </sheetViews>
  <sheetFormatPr defaultColWidth="13.26953125" defaultRowHeight="15" customHeight="1" x14ac:dyDescent="0.4"/>
  <cols>
    <col min="1" max="1" width="8" style="2" customWidth="1"/>
    <col min="2" max="2" width="11.26953125" style="2" customWidth="1"/>
    <col min="3" max="3" width="15.1796875" style="2" customWidth="1"/>
    <col min="4" max="4" width="15.7265625" style="2" customWidth="1"/>
    <col min="5" max="5" width="13.81640625" style="2" customWidth="1"/>
    <col min="6" max="6" width="13" style="2" customWidth="1"/>
    <col min="7" max="26" width="8" style="2" customWidth="1"/>
    <col min="27" max="16384" width="13.26953125" style="2"/>
  </cols>
  <sheetData>
    <row r="1" spans="2:7" ht="56.15" customHeight="1" x14ac:dyDescent="0.4">
      <c r="B1" s="16" t="s">
        <v>39</v>
      </c>
      <c r="C1" s="16" t="s">
        <v>21</v>
      </c>
      <c r="D1" s="16" t="s">
        <v>22</v>
      </c>
      <c r="E1" s="16" t="s">
        <v>37</v>
      </c>
      <c r="F1" s="16" t="s">
        <v>42</v>
      </c>
    </row>
    <row r="2" spans="2:7" ht="16.5" customHeight="1" x14ac:dyDescent="0.4">
      <c r="B2" s="3">
        <v>0</v>
      </c>
      <c r="C2" s="3">
        <f t="shared" ref="C2:C10" si="0">$C$24</f>
        <v>25</v>
      </c>
      <c r="D2" s="3">
        <f t="shared" ref="D2:D10" si="1">$D$24</f>
        <v>5</v>
      </c>
      <c r="E2" s="17">
        <f t="shared" ref="E2:E19" si="2">(2*(B2+D2)^2*(C2+D2)^2-(B2+D2)^4)/(C2+D2)^4</f>
        <v>5.4783950617283951E-2</v>
      </c>
      <c r="F2" s="17">
        <f t="shared" ref="F2:F19" si="3">IF(E2&gt;0,E2,0)</f>
        <v>5.4783950617283951E-2</v>
      </c>
      <c r="G2" s="3" t="s">
        <v>40</v>
      </c>
    </row>
    <row r="3" spans="2:7" ht="16.5" customHeight="1" x14ac:dyDescent="0.4">
      <c r="B3" s="3">
        <v>5</v>
      </c>
      <c r="C3" s="3">
        <f t="shared" si="0"/>
        <v>25</v>
      </c>
      <c r="D3" s="3">
        <f t="shared" si="1"/>
        <v>5</v>
      </c>
      <c r="E3" s="17">
        <f t="shared" si="2"/>
        <v>0.20987654320987653</v>
      </c>
      <c r="F3" s="17">
        <f t="shared" si="3"/>
        <v>0.20987654320987653</v>
      </c>
    </row>
    <row r="4" spans="2:7" ht="16.5" customHeight="1" x14ac:dyDescent="0.4">
      <c r="B4" s="3">
        <v>10</v>
      </c>
      <c r="C4" s="3">
        <f t="shared" si="0"/>
        <v>25</v>
      </c>
      <c r="D4" s="3">
        <f t="shared" si="1"/>
        <v>5</v>
      </c>
      <c r="E4" s="17">
        <f t="shared" si="2"/>
        <v>0.4375</v>
      </c>
      <c r="F4" s="17">
        <f t="shared" si="3"/>
        <v>0.4375</v>
      </c>
    </row>
    <row r="5" spans="2:7" ht="16.5" customHeight="1" x14ac:dyDescent="0.4">
      <c r="B5" s="3">
        <v>15</v>
      </c>
      <c r="C5" s="3">
        <f t="shared" si="0"/>
        <v>25</v>
      </c>
      <c r="D5" s="3">
        <f t="shared" si="1"/>
        <v>5</v>
      </c>
      <c r="E5" s="17">
        <f t="shared" si="2"/>
        <v>0.69135802469135799</v>
      </c>
      <c r="F5" s="17">
        <f t="shared" si="3"/>
        <v>0.69135802469135799</v>
      </c>
    </row>
    <row r="6" spans="2:7" ht="16.5" customHeight="1" x14ac:dyDescent="0.4">
      <c r="B6" s="3">
        <v>20</v>
      </c>
      <c r="C6" s="3">
        <f t="shared" si="0"/>
        <v>25</v>
      </c>
      <c r="D6" s="3">
        <f t="shared" si="1"/>
        <v>5</v>
      </c>
      <c r="E6" s="17">
        <f t="shared" si="2"/>
        <v>0.90663580246913578</v>
      </c>
      <c r="F6" s="17">
        <f t="shared" si="3"/>
        <v>0.90663580246913578</v>
      </c>
    </row>
    <row r="7" spans="2:7" ht="16.5" customHeight="1" x14ac:dyDescent="0.4">
      <c r="B7" s="3">
        <v>25</v>
      </c>
      <c r="C7" s="3">
        <f t="shared" si="0"/>
        <v>25</v>
      </c>
      <c r="D7" s="3">
        <f t="shared" si="1"/>
        <v>5</v>
      </c>
      <c r="E7" s="17">
        <f t="shared" si="2"/>
        <v>1</v>
      </c>
      <c r="F7" s="17">
        <f t="shared" si="3"/>
        <v>1</v>
      </c>
    </row>
    <row r="8" spans="2:7" ht="16.5" customHeight="1" x14ac:dyDescent="0.4">
      <c r="B8" s="3">
        <v>30</v>
      </c>
      <c r="C8" s="3">
        <f t="shared" si="0"/>
        <v>25</v>
      </c>
      <c r="D8" s="3">
        <f t="shared" si="1"/>
        <v>5</v>
      </c>
      <c r="E8" s="17">
        <f t="shared" si="2"/>
        <v>0.8695987654320988</v>
      </c>
      <c r="F8" s="17">
        <f t="shared" si="3"/>
        <v>0.8695987654320988</v>
      </c>
    </row>
    <row r="9" spans="2:7" ht="16.5" customHeight="1" x14ac:dyDescent="0.4">
      <c r="B9" s="3">
        <v>35</v>
      </c>
      <c r="C9" s="3">
        <f t="shared" si="0"/>
        <v>25</v>
      </c>
      <c r="D9" s="3">
        <f t="shared" si="1"/>
        <v>5</v>
      </c>
      <c r="E9" s="17">
        <f t="shared" si="2"/>
        <v>0.39506172839506171</v>
      </c>
      <c r="F9" s="17">
        <f t="shared" si="3"/>
        <v>0.39506172839506171</v>
      </c>
    </row>
    <row r="10" spans="2:7" ht="16.5" customHeight="1" x14ac:dyDescent="0.4">
      <c r="B10" s="18">
        <v>40</v>
      </c>
      <c r="C10" s="18">
        <f t="shared" si="0"/>
        <v>25</v>
      </c>
      <c r="D10" s="18">
        <f t="shared" si="1"/>
        <v>5</v>
      </c>
      <c r="E10" s="19">
        <f t="shared" si="2"/>
        <v>-0.5625</v>
      </c>
      <c r="F10" s="19">
        <f t="shared" si="3"/>
        <v>0</v>
      </c>
    </row>
    <row r="11" spans="2:7" ht="16.5" customHeight="1" x14ac:dyDescent="0.4">
      <c r="B11" s="3">
        <v>0</v>
      </c>
      <c r="C11" s="3">
        <v>25</v>
      </c>
      <c r="D11" s="3">
        <v>10</v>
      </c>
      <c r="E11" s="17">
        <f t="shared" si="2"/>
        <v>0.15660141607663475</v>
      </c>
      <c r="F11" s="17">
        <f t="shared" si="3"/>
        <v>0.15660141607663475</v>
      </c>
      <c r="G11" s="3" t="s">
        <v>41</v>
      </c>
    </row>
    <row r="12" spans="2:7" ht="16.5" customHeight="1" x14ac:dyDescent="0.4">
      <c r="B12" s="3">
        <v>5</v>
      </c>
      <c r="C12" s="3">
        <v>25</v>
      </c>
      <c r="D12" s="3">
        <v>10</v>
      </c>
      <c r="E12" s="17">
        <f t="shared" si="2"/>
        <v>0.33361099541857558</v>
      </c>
      <c r="F12" s="17">
        <f t="shared" si="3"/>
        <v>0.33361099541857558</v>
      </c>
    </row>
    <row r="13" spans="2:7" ht="16.5" customHeight="1" x14ac:dyDescent="0.4">
      <c r="B13" s="3">
        <v>10</v>
      </c>
      <c r="C13" s="3">
        <v>25</v>
      </c>
      <c r="D13" s="3">
        <v>10</v>
      </c>
      <c r="E13" s="17">
        <f t="shared" si="2"/>
        <v>0.54643898375676803</v>
      </c>
      <c r="F13" s="17">
        <f t="shared" si="3"/>
        <v>0.54643898375676803</v>
      </c>
    </row>
    <row r="14" spans="2:7" ht="16.5" customHeight="1" x14ac:dyDescent="0.4">
      <c r="B14" s="3">
        <v>15</v>
      </c>
      <c r="C14" s="3">
        <v>25</v>
      </c>
      <c r="D14" s="3">
        <v>10</v>
      </c>
      <c r="E14" s="17">
        <f t="shared" si="2"/>
        <v>0.76009995835068722</v>
      </c>
      <c r="F14" s="17">
        <f t="shared" si="3"/>
        <v>0.76009995835068722</v>
      </c>
    </row>
    <row r="15" spans="2:7" ht="16.5" customHeight="1" x14ac:dyDescent="0.4">
      <c r="B15" s="3">
        <v>20</v>
      </c>
      <c r="C15" s="3">
        <v>25</v>
      </c>
      <c r="D15" s="3">
        <v>10</v>
      </c>
      <c r="E15" s="17">
        <f t="shared" si="2"/>
        <v>0.929612661391087</v>
      </c>
      <c r="F15" s="17">
        <f t="shared" si="3"/>
        <v>0.929612661391087</v>
      </c>
    </row>
    <row r="16" spans="2:7" ht="16.5" customHeight="1" x14ac:dyDescent="0.4">
      <c r="B16" s="3">
        <v>25</v>
      </c>
      <c r="C16" s="3">
        <v>25</v>
      </c>
      <c r="D16" s="3">
        <v>10</v>
      </c>
      <c r="E16" s="17">
        <f t="shared" si="2"/>
        <v>1</v>
      </c>
      <c r="F16" s="17">
        <f t="shared" si="3"/>
        <v>1</v>
      </c>
    </row>
    <row r="17" spans="2:9" ht="16.5" customHeight="1" x14ac:dyDescent="0.4">
      <c r="B17" s="3">
        <v>30</v>
      </c>
      <c r="C17" s="3">
        <v>25</v>
      </c>
      <c r="D17" s="3">
        <v>10</v>
      </c>
      <c r="E17" s="17">
        <f t="shared" si="2"/>
        <v>0.90628904623073714</v>
      </c>
      <c r="F17" s="17">
        <f t="shared" si="3"/>
        <v>0.90628904623073714</v>
      </c>
      <c r="I17" s="2" t="s">
        <v>33</v>
      </c>
    </row>
    <row r="18" spans="2:9" ht="16.5" customHeight="1" x14ac:dyDescent="0.4">
      <c r="B18" s="3">
        <v>35</v>
      </c>
      <c r="C18" s="3">
        <v>25</v>
      </c>
      <c r="D18" s="3">
        <v>10</v>
      </c>
      <c r="E18" s="17">
        <f t="shared" si="2"/>
        <v>0.57351103706788842</v>
      </c>
      <c r="F18" s="17">
        <f t="shared" si="3"/>
        <v>0.57351103706788842</v>
      </c>
    </row>
    <row r="19" spans="2:9" ht="16.5" customHeight="1" x14ac:dyDescent="0.4">
      <c r="B19" s="3">
        <v>40</v>
      </c>
      <c r="C19" s="3">
        <v>25</v>
      </c>
      <c r="D19" s="3">
        <v>10</v>
      </c>
      <c r="E19" s="17">
        <f t="shared" si="2"/>
        <v>-8.3298625572678045E-2</v>
      </c>
      <c r="F19" s="17">
        <f t="shared" si="3"/>
        <v>0</v>
      </c>
      <c r="I19" s="2" t="s">
        <v>10</v>
      </c>
    </row>
    <row r="20" spans="2:9" ht="16.5" customHeight="1" x14ac:dyDescent="0.4">
      <c r="I20" s="2" t="s">
        <v>11</v>
      </c>
    </row>
    <row r="21" spans="2:9" ht="16.5" customHeight="1" thickBot="1" x14ac:dyDescent="0.45">
      <c r="I21" s="2" t="s">
        <v>12</v>
      </c>
    </row>
    <row r="22" spans="2:9" ht="16.5" customHeight="1" x14ac:dyDescent="0.4">
      <c r="B22" s="20" t="s">
        <v>23</v>
      </c>
      <c r="C22" s="21"/>
      <c r="D22" s="22"/>
      <c r="E22" s="23" t="s">
        <v>24</v>
      </c>
    </row>
    <row r="23" spans="2:9" ht="49.5" customHeight="1" x14ac:dyDescent="0.4">
      <c r="B23" s="24" t="s">
        <v>38</v>
      </c>
      <c r="C23" s="16" t="s">
        <v>21</v>
      </c>
      <c r="D23" s="16" t="s">
        <v>22</v>
      </c>
      <c r="E23" s="16" t="s">
        <v>37</v>
      </c>
    </row>
    <row r="24" spans="2:9" ht="16.5" customHeight="1" thickBot="1" x14ac:dyDescent="0.45">
      <c r="B24" s="25">
        <v>20</v>
      </c>
      <c r="C24" s="26">
        <v>25</v>
      </c>
      <c r="D24" s="26">
        <v>5</v>
      </c>
      <c r="E24" s="27">
        <f>(2*(B24+D24)^2*(C24+D24)^2-(B24+D24)^4)/(C24+D24)^4</f>
        <v>0.90663580246913578</v>
      </c>
    </row>
    <row r="25" spans="2:9" ht="16.5" customHeight="1" x14ac:dyDescent="0.4"/>
    <row r="26" spans="2:9" ht="16.5" customHeight="1" x14ac:dyDescent="0.4"/>
    <row r="27" spans="2:9" ht="16.5" customHeight="1" x14ac:dyDescent="0.4"/>
    <row r="28" spans="2:9" ht="16.5" customHeight="1" x14ac:dyDescent="0.4"/>
    <row r="29" spans="2:9" ht="16.5" customHeight="1" x14ac:dyDescent="0.4"/>
    <row r="30" spans="2:9" ht="16.5" customHeight="1" x14ac:dyDescent="0.4"/>
    <row r="31" spans="2:9" ht="16.5" customHeight="1" x14ac:dyDescent="0.4"/>
    <row r="32" spans="2:9" ht="16.5" customHeight="1" x14ac:dyDescent="0.4"/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6.5" customHeight="1" x14ac:dyDescent="0.4"/>
    <row r="39" ht="16.5" customHeight="1" x14ac:dyDescent="0.4"/>
    <row r="40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  <row r="45" ht="16.5" customHeight="1" x14ac:dyDescent="0.4"/>
    <row r="46" ht="16.5" customHeight="1" x14ac:dyDescent="0.4"/>
    <row r="47" ht="16.5" customHeight="1" x14ac:dyDescent="0.4"/>
    <row r="4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  <row r="998" ht="16.5" customHeight="1" x14ac:dyDescent="0.4"/>
    <row r="999" ht="16.5" customHeight="1" x14ac:dyDescent="0.4"/>
    <row r="1000" ht="16.5" customHeight="1" x14ac:dyDescent="0.4"/>
  </sheetData>
  <mergeCells count="1">
    <mergeCell ref="B22:D22"/>
  </mergeCells>
  <phoneticPr fontId="1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GL</vt:lpstr>
      <vt:lpstr>Gc</vt:lpstr>
      <vt:lpstr>GTL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FangWei</dc:creator>
  <cp:lastModifiedBy>FangWei</cp:lastModifiedBy>
  <dcterms:created xsi:type="dcterms:W3CDTF">2026-04-20T00:01:16Z</dcterms:created>
  <dcterms:modified xsi:type="dcterms:W3CDTF">2026-04-20T00:15:28Z</dcterms:modified>
</cp:coreProperties>
</file>