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HTML\SysEng\2016 final\"/>
    </mc:Choice>
  </mc:AlternateContent>
  <bookViews>
    <workbookView xWindow="0" yWindow="0" windowWidth="20490" windowHeight="7050" activeTab="5"/>
  </bookViews>
  <sheets>
    <sheet name="Q  1" sheetId="4" r:id="rId1"/>
    <sheet name="Q 2" sheetId="2" r:id="rId2"/>
    <sheet name="Q 3" sheetId="1" r:id="rId3"/>
    <sheet name="Q 4" sheetId="3" r:id="rId4"/>
    <sheet name="Q 5" sheetId="5" r:id="rId5"/>
    <sheet name="Q678" sheetId="6" r:id="rId6"/>
  </sheets>
  <definedNames>
    <definedName name="solver_adj" localSheetId="1" hidden="1">'Q 2'!#REF!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hs1" localSheetId="1" hidden="1">'Q 2'!#REF!</definedName>
    <definedName name="solver_lhs10" localSheetId="1" hidden="1">'Q 2'!#REF!</definedName>
    <definedName name="solver_lhs11" localSheetId="1" hidden="1">'Q 2'!#REF!</definedName>
    <definedName name="solver_lhs12" localSheetId="1" hidden="1">'Q 2'!#REF!</definedName>
    <definedName name="solver_lhs13" localSheetId="1" hidden="1">'Q 2'!#REF!</definedName>
    <definedName name="solver_lhs14" localSheetId="1" hidden="1">'Q 2'!#REF!</definedName>
    <definedName name="solver_lhs15" localSheetId="1" hidden="1">'Q 2'!#REF!</definedName>
    <definedName name="solver_lhs16" localSheetId="1" hidden="1">'Q 2'!#REF!</definedName>
    <definedName name="solver_lhs17" localSheetId="1" hidden="1">'Q 2'!#REF!</definedName>
    <definedName name="solver_lhs18" localSheetId="1" hidden="1">'Q 2'!#REF!</definedName>
    <definedName name="solver_lhs2" localSheetId="1" hidden="1">'Q 2'!#REF!</definedName>
    <definedName name="solver_lhs3" localSheetId="1" hidden="1">'Q 2'!#REF!</definedName>
    <definedName name="solver_lhs4" localSheetId="1" hidden="1">'Q 2'!#REF!</definedName>
    <definedName name="solver_lhs5" localSheetId="1" hidden="1">'Q 2'!#REF!</definedName>
    <definedName name="solver_lhs6" localSheetId="1" hidden="1">'Q 2'!#REF!</definedName>
    <definedName name="solver_lhs7" localSheetId="1" hidden="1">'Q 2'!#REF!</definedName>
    <definedName name="solver_lhs8" localSheetId="1" hidden="1">'Q 2'!#REF!</definedName>
    <definedName name="solver_lhs9" localSheetId="1" hidden="1">'Q 2'!#REF!</definedName>
    <definedName name="solver_lin" localSheetId="1" hidden="1">2</definedName>
    <definedName name="solver_neg" localSheetId="1" hidden="1">1</definedName>
    <definedName name="solver_num" localSheetId="1" hidden="1">18</definedName>
    <definedName name="solver_nwt" localSheetId="1" hidden="1">1</definedName>
    <definedName name="solver_opt" localSheetId="1" hidden="1">'Q 2'!$F$18</definedName>
    <definedName name="solver_pre" localSheetId="1" hidden="1">0.000001</definedName>
    <definedName name="solver_rel1" localSheetId="1" hidden="1">1</definedName>
    <definedName name="solver_rel10" localSheetId="1" hidden="1">3</definedName>
    <definedName name="solver_rel11" localSheetId="1" hidden="1">3</definedName>
    <definedName name="solver_rel12" localSheetId="1" hidden="1">3</definedName>
    <definedName name="solver_rel13" localSheetId="1" hidden="1">4</definedName>
    <definedName name="solver_rel14" localSheetId="1" hidden="1">4</definedName>
    <definedName name="solver_rel15" localSheetId="1" hidden="1">4</definedName>
    <definedName name="solver_rel16" localSheetId="1" hidden="1">4</definedName>
    <definedName name="solver_rel17" localSheetId="1" hidden="1">4</definedName>
    <definedName name="solver_rel18" localSheetId="1" hidden="1">4</definedName>
    <definedName name="solver_rel2" localSheetId="1" hidden="1">1</definedName>
    <definedName name="solver_rel3" localSheetId="1" hidden="1">1</definedName>
    <definedName name="solver_rel4" localSheetId="1" hidden="1">1</definedName>
    <definedName name="solver_rel5" localSheetId="1" hidden="1">1</definedName>
    <definedName name="solver_rel6" localSheetId="1" hidden="1">1</definedName>
    <definedName name="solver_rel7" localSheetId="1" hidden="1">2</definedName>
    <definedName name="solver_rel8" localSheetId="1" hidden="1">3</definedName>
    <definedName name="solver_rel9" localSheetId="1" hidden="1">3</definedName>
    <definedName name="solver_rhs1" localSheetId="1" hidden="1">4</definedName>
    <definedName name="solver_rhs10" localSheetId="1" hidden="1">'Q 2'!$E$14</definedName>
    <definedName name="solver_rhs11" localSheetId="1" hidden="1">'Q 2'!$F$14</definedName>
    <definedName name="solver_rhs12" localSheetId="1" hidden="1">'Q 2'!$G$14</definedName>
    <definedName name="solver_rhs13" localSheetId="1" hidden="1">integer</definedName>
    <definedName name="solver_rhs14" localSheetId="1" hidden="1">integer</definedName>
    <definedName name="solver_rhs15" localSheetId="1" hidden="1">integer</definedName>
    <definedName name="solver_rhs16" localSheetId="1" hidden="1">integer</definedName>
    <definedName name="solver_rhs17" localSheetId="1" hidden="1">integer</definedName>
    <definedName name="solver_rhs18" localSheetId="1" hidden="1">integer</definedName>
    <definedName name="solver_rhs2" localSheetId="1" hidden="1">4</definedName>
    <definedName name="solver_rhs3" localSheetId="1" hidden="1">4</definedName>
    <definedName name="solver_rhs4" localSheetId="1" hidden="1">2</definedName>
    <definedName name="solver_rhs5" localSheetId="1" hidden="1">4</definedName>
    <definedName name="solver_rhs6" localSheetId="1" hidden="1">4</definedName>
    <definedName name="solver_rhs7" localSheetId="1" hidden="1">14</definedName>
    <definedName name="solver_rhs8" localSheetId="1" hidden="1">'Q 2'!$C$14</definedName>
    <definedName name="solver_rhs9" localSheetId="1" hidden="1">'Q 2'!$D$14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0</definedName>
  </definedNames>
  <calcPr calcId="152511"/>
</workbook>
</file>

<file path=xl/calcChain.xml><?xml version="1.0" encoding="utf-8"?>
<calcChain xmlns="http://schemas.openxmlformats.org/spreadsheetml/2006/main">
  <c r="N12" i="4" l="1"/>
  <c r="N22" i="4" l="1"/>
  <c r="L11" i="5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10" i="5"/>
  <c r="K4" i="5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3" i="5"/>
  <c r="L4" i="5"/>
  <c r="L3" i="5"/>
  <c r="M3" i="5" s="1"/>
  <c r="M4" i="5" l="1"/>
  <c r="M5" i="5" s="1"/>
  <c r="M6" i="5" s="1"/>
  <c r="M7" i="5" s="1"/>
  <c r="M8" i="5" s="1"/>
  <c r="M9" i="5" s="1"/>
  <c r="M10" i="5" s="1"/>
  <c r="M11" i="5" s="1"/>
  <c r="M12" i="5" s="1"/>
  <c r="M13" i="5" s="1"/>
  <c r="M14" i="5" s="1"/>
  <c r="M15" i="5" s="1"/>
  <c r="M16" i="5" s="1"/>
  <c r="M17" i="5" s="1"/>
  <c r="M18" i="5" s="1"/>
  <c r="M19" i="5" s="1"/>
  <c r="M20" i="5" s="1"/>
  <c r="M21" i="5" s="1"/>
  <c r="J9" i="1"/>
  <c r="M23" i="4" l="1"/>
</calcChain>
</file>

<file path=xl/sharedStrings.xml><?xml version="1.0" encoding="utf-8"?>
<sst xmlns="http://schemas.openxmlformats.org/spreadsheetml/2006/main" count="358" uniqueCount="172">
  <si>
    <t>你不理財，財不理你。</t>
    <phoneticPr fontId="2" type="noConversion"/>
  </si>
  <si>
    <t>年利率</t>
    <phoneticPr fontId="2" type="noConversion"/>
  </si>
  <si>
    <t>年初定存</t>
    <phoneticPr fontId="2" type="noConversion"/>
  </si>
  <si>
    <t>萬元</t>
    <phoneticPr fontId="2" type="noConversion"/>
  </si>
  <si>
    <t>%</t>
    <phoneticPr fontId="2" type="noConversion"/>
  </si>
  <si>
    <t>通貨膨脹</t>
    <phoneticPr fontId="2" type="noConversion"/>
  </si>
  <si>
    <t>一年後</t>
    <phoneticPr fontId="2" type="noConversion"/>
  </si>
  <si>
    <t>購買力</t>
    <phoneticPr fontId="2" type="noConversion"/>
  </si>
  <si>
    <t>件物品</t>
    <phoneticPr fontId="2" type="noConversion"/>
  </si>
  <si>
    <t>物價</t>
    <phoneticPr fontId="2" type="noConversion"/>
  </si>
  <si>
    <t>元/件</t>
    <phoneticPr fontId="2" type="noConversion"/>
  </si>
  <si>
    <t>未來金額</t>
    <phoneticPr fontId="2" type="noConversion"/>
  </si>
  <si>
    <t>購買力</t>
    <phoneticPr fontId="2" type="noConversion"/>
  </si>
  <si>
    <t>元/件</t>
    <phoneticPr fontId="2" type="noConversion"/>
  </si>
  <si>
    <t>件物品</t>
    <phoneticPr fontId="2" type="noConversion"/>
  </si>
  <si>
    <t>十年後</t>
    <phoneticPr fontId="2" type="noConversion"/>
  </si>
  <si>
    <t>21 世紀投資新標的</t>
    <phoneticPr fontId="4" type="noConversion"/>
  </si>
  <si>
    <t>綠金</t>
    <phoneticPr fontId="4" type="noConversion"/>
  </si>
  <si>
    <t>德國安聯全球綠能趨勢</t>
    <phoneticPr fontId="4" type="noConversion"/>
  </si>
  <si>
    <t>KBC全球替代性能源</t>
    <phoneticPr fontId="4" type="noConversion"/>
  </si>
  <si>
    <t>美林新能源</t>
    <phoneticPr fontId="4" type="noConversion"/>
  </si>
  <si>
    <t>荷銀公用事業</t>
    <phoneticPr fontId="4" type="noConversion"/>
  </si>
  <si>
    <t>黃金</t>
    <phoneticPr fontId="4" type="noConversion"/>
  </si>
  <si>
    <t>新加坡大華黃金及綜合基金</t>
    <phoneticPr fontId="4" type="noConversion"/>
  </si>
  <si>
    <t>美林世界黃金A2</t>
    <phoneticPr fontId="4" type="noConversion"/>
  </si>
  <si>
    <t>天達環球黃金</t>
    <phoneticPr fontId="4" type="noConversion"/>
  </si>
  <si>
    <t>友邦黃金</t>
    <phoneticPr fontId="4" type="noConversion"/>
  </si>
  <si>
    <t>法國興業金礦股票</t>
    <phoneticPr fontId="4" type="noConversion"/>
  </si>
  <si>
    <t>藍金</t>
    <phoneticPr fontId="4" type="noConversion"/>
  </si>
  <si>
    <t>KBC全球水資源</t>
    <phoneticPr fontId="4" type="noConversion"/>
  </si>
  <si>
    <t>百達水資源</t>
    <phoneticPr fontId="4" type="noConversion"/>
  </si>
  <si>
    <t>KBC全球熟齡商機</t>
    <phoneticPr fontId="4" type="noConversion"/>
  </si>
  <si>
    <t>銀金</t>
    <phoneticPr fontId="4" type="noConversion"/>
  </si>
  <si>
    <t>3個月</t>
    <phoneticPr fontId="4" type="noConversion"/>
  </si>
  <si>
    <t>6個月</t>
    <phoneticPr fontId="4" type="noConversion"/>
  </si>
  <si>
    <t>1 年</t>
    <phoneticPr fontId="4" type="noConversion"/>
  </si>
  <si>
    <t>3 年</t>
    <phoneticPr fontId="4" type="noConversion"/>
  </si>
  <si>
    <t>-</t>
    <phoneticPr fontId="4" type="noConversion"/>
  </si>
  <si>
    <t>單位：％</t>
    <phoneticPr fontId="4" type="noConversion"/>
  </si>
  <si>
    <t>基金名稱</t>
    <phoneticPr fontId="4" type="noConversion"/>
  </si>
  <si>
    <t>3 個月</t>
    <phoneticPr fontId="4" type="noConversion"/>
  </si>
  <si>
    <t>1年</t>
    <phoneticPr fontId="4" type="noConversion"/>
  </si>
  <si>
    <t>你看到甚麼趨勢  ?</t>
    <phoneticPr fontId="4" type="noConversion"/>
  </si>
  <si>
    <t>綠</t>
    <phoneticPr fontId="4" type="noConversion"/>
  </si>
  <si>
    <t>金</t>
    <phoneticPr fontId="4" type="noConversion"/>
  </si>
  <si>
    <t>藍</t>
    <phoneticPr fontId="4" type="noConversion"/>
  </si>
  <si>
    <t>銀</t>
    <phoneticPr fontId="4" type="noConversion"/>
  </si>
  <si>
    <t>Ans:</t>
    <phoneticPr fontId="4" type="noConversion"/>
  </si>
  <si>
    <t>3a.</t>
    <phoneticPr fontId="4" type="noConversion"/>
  </si>
  <si>
    <t>3b.</t>
    <phoneticPr fontId="4" type="noConversion"/>
  </si>
  <si>
    <t>％</t>
    <phoneticPr fontId="4" type="noConversion"/>
  </si>
  <si>
    <t>相當於多少的年利率？</t>
    <phoneticPr fontId="4" type="noConversion"/>
  </si>
  <si>
    <t>3年的投資報酬率</t>
    <phoneticPr fontId="4" type="noConversion"/>
  </si>
  <si>
    <t>-</t>
    <phoneticPr fontId="4" type="noConversion"/>
  </si>
  <si>
    <t>高度 6 m</t>
    <phoneticPr fontId="2" type="noConversion"/>
  </si>
  <si>
    <t>一分鐘需要換氣一次</t>
    <phoneticPr fontId="2" type="noConversion"/>
  </si>
  <si>
    <t>總換氣量為</t>
    <phoneticPr fontId="2" type="noConversion"/>
  </si>
  <si>
    <t>m3/min</t>
    <phoneticPr fontId="2" type="noConversion"/>
  </si>
  <si>
    <t>m3/s</t>
    <phoneticPr fontId="2" type="noConversion"/>
  </si>
  <si>
    <t>m3/s/kW</t>
    <phoneticPr fontId="2" type="noConversion"/>
  </si>
  <si>
    <t>萬元</t>
    <phoneticPr fontId="2" type="noConversion"/>
  </si>
  <si>
    <t>m3/s</t>
    <phoneticPr fontId="2" type="noConversion"/>
  </si>
  <si>
    <t>VER</t>
    <phoneticPr fontId="2" type="noConversion"/>
  </si>
  <si>
    <t>單價</t>
    <phoneticPr fontId="2" type="noConversion"/>
  </si>
  <si>
    <t>風量</t>
    <phoneticPr fontId="2" type="noConversion"/>
  </si>
  <si>
    <t>風扇數量</t>
    <phoneticPr fontId="2" type="noConversion"/>
  </si>
  <si>
    <r>
      <t>風扇</t>
    </r>
    <r>
      <rPr>
        <sz val="12"/>
        <rFont val="Times New Roman"/>
        <family val="1"/>
      </rPr>
      <t>a</t>
    </r>
    <phoneticPr fontId="2" type="noConversion"/>
  </si>
  <si>
    <r>
      <t>風扇</t>
    </r>
    <r>
      <rPr>
        <sz val="12"/>
        <rFont val="Times New Roman"/>
        <family val="1"/>
      </rPr>
      <t>b</t>
    </r>
    <phoneticPr fontId="2" type="noConversion"/>
  </si>
  <si>
    <t>電費</t>
    <phoneticPr fontId="2" type="noConversion"/>
  </si>
  <si>
    <r>
      <t>元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度</t>
    </r>
    <phoneticPr fontId="2" type="noConversion"/>
  </si>
  <si>
    <t>日操作時數</t>
    <phoneticPr fontId="2" type="noConversion"/>
  </si>
  <si>
    <t>銀行年利率</t>
    <phoneticPr fontId="2" type="noConversion"/>
  </si>
  <si>
    <t>%</t>
    <phoneticPr fontId="2" type="noConversion"/>
  </si>
  <si>
    <t>風扇b</t>
    <phoneticPr fontId="2" type="noConversion"/>
  </si>
  <si>
    <t>初始成本</t>
    <phoneticPr fontId="2" type="noConversion"/>
  </si>
  <si>
    <t>操作成本</t>
    <phoneticPr fontId="2" type="noConversion"/>
  </si>
  <si>
    <t>年數</t>
    <phoneticPr fontId="2" type="noConversion"/>
  </si>
  <si>
    <t>差額</t>
    <phoneticPr fontId="2" type="noConversion"/>
  </si>
  <si>
    <t>投資報酬</t>
    <phoneticPr fontId="2" type="noConversion"/>
  </si>
  <si>
    <t>淨現值</t>
    <phoneticPr fontId="2" type="noConversion"/>
  </si>
  <si>
    <t>工程經濟篇</t>
    <phoneticPr fontId="2" type="noConversion"/>
  </si>
  <si>
    <t>姓名</t>
    <phoneticPr fontId="2" type="noConversion"/>
  </si>
  <si>
    <t>第二題：</t>
    <phoneticPr fontId="3" type="noConversion"/>
  </si>
  <si>
    <t>第三題：</t>
    <phoneticPr fontId="4" type="noConversion"/>
  </si>
  <si>
    <t>投資評估</t>
    <phoneticPr fontId="2" type="noConversion"/>
  </si>
  <si>
    <t>由六年下來初始成本與操作成本的差額，請計算投資報酬率。</t>
    <phoneticPr fontId="2" type="noConversion"/>
  </si>
  <si>
    <t>選對了風扇就好像做對了投資，</t>
    <phoneticPr fontId="2" type="noConversion"/>
  </si>
  <si>
    <t>某溫室面積 9000 坪 (1 坪 = 3.3 m^2)</t>
    <phoneticPr fontId="2" type="noConversion"/>
  </si>
  <si>
    <t>最佳化問題</t>
    <phoneticPr fontId="3" type="noConversion"/>
  </si>
  <si>
    <t>請問該如何分配來最小化買菜錢且符合最低每日每種營養的需求量。</t>
    <phoneticPr fontId="3" type="noConversion"/>
  </si>
  <si>
    <t>鐵質</t>
    <phoneticPr fontId="3" type="noConversion"/>
  </si>
  <si>
    <t>磷質</t>
    <phoneticPr fontId="3" type="noConversion"/>
  </si>
  <si>
    <t>維他命A</t>
    <phoneticPr fontId="3" type="noConversion"/>
  </si>
  <si>
    <t>維他命C</t>
    <phoneticPr fontId="3" type="noConversion"/>
  </si>
  <si>
    <t>菸鹼酸</t>
    <phoneticPr fontId="3" type="noConversion"/>
  </si>
  <si>
    <t>每人份菜錢</t>
    <phoneticPr fontId="3" type="noConversion"/>
  </si>
  <si>
    <t>每週供應次數</t>
    <phoneticPr fontId="3" type="noConversion"/>
  </si>
  <si>
    <t>&lt;= 4</t>
    <phoneticPr fontId="3" type="noConversion"/>
  </si>
  <si>
    <t>&lt;= 4</t>
    <phoneticPr fontId="3" type="noConversion"/>
  </si>
  <si>
    <t>某家庭主婦要準備做菜，有以下六種蔬菜可選。每週 14 餐，每餐一道蔬菜。</t>
    <phoneticPr fontId="3" type="noConversion"/>
  </si>
  <si>
    <t>每週至少需要量</t>
    <phoneticPr fontId="3" type="noConversion"/>
  </si>
  <si>
    <t>單位</t>
    <phoneticPr fontId="3" type="noConversion"/>
  </si>
  <si>
    <t>mg</t>
    <phoneticPr fontId="3" type="noConversion"/>
  </si>
  <si>
    <t>USP</t>
    <phoneticPr fontId="3" type="noConversion"/>
  </si>
  <si>
    <t>目標函數</t>
    <phoneticPr fontId="3" type="noConversion"/>
  </si>
  <si>
    <t>限制式</t>
    <phoneticPr fontId="3" type="noConversion"/>
  </si>
  <si>
    <t>需要的份數</t>
    <phoneticPr fontId="3" type="noConversion"/>
  </si>
  <si>
    <t>Sum</t>
    <phoneticPr fontId="3" type="noConversion"/>
  </si>
  <si>
    <t>請列出</t>
    <phoneticPr fontId="3" type="noConversion"/>
  </si>
  <si>
    <t>答案填在此處</t>
    <phoneticPr fontId="3" type="noConversion"/>
  </si>
  <si>
    <t>完成考試請將檔案 email 給方老師</t>
    <phoneticPr fontId="2" type="noConversion"/>
  </si>
  <si>
    <t>Note: VER 為風扇的性能係數 Ventilating Efficiency Ratio  代表每單位耗電功率可以輸送的風量</t>
    <phoneticPr fontId="2" type="noConversion"/>
  </si>
  <si>
    <t>實際總風量</t>
    <phoneticPr fontId="2" type="noConversion"/>
  </si>
  <si>
    <t>Cost a-b</t>
    <phoneticPr fontId="2" type="noConversion"/>
  </si>
  <si>
    <t>應選擇哪一種風扇？</t>
    <phoneticPr fontId="2" type="noConversion"/>
  </si>
  <si>
    <t>分數</t>
    <phoneticPr fontId="2" type="noConversion"/>
  </si>
  <si>
    <t>得分</t>
    <phoneticPr fontId="2" type="noConversion"/>
  </si>
  <si>
    <t>題別</t>
    <phoneticPr fontId="2" type="noConversion"/>
  </si>
  <si>
    <t>&lt;= 2</t>
    <phoneticPr fontId="3" type="noConversion"/>
  </si>
  <si>
    <t>A</t>
    <phoneticPr fontId="2" type="noConversion"/>
  </si>
  <si>
    <t>B</t>
    <phoneticPr fontId="2" type="noConversion"/>
  </si>
  <si>
    <t>A-B</t>
    <phoneticPr fontId="2" type="noConversion"/>
  </si>
  <si>
    <t>方</t>
    <phoneticPr fontId="2" type="noConversion"/>
  </si>
  <si>
    <t>weifang@ntu.edu.tw</t>
    <phoneticPr fontId="2" type="noConversion"/>
  </si>
  <si>
    <t>第五題：投資評估</t>
    <phoneticPr fontId="2" type="noConversion"/>
  </si>
  <si>
    <t>系統工程期末考試</t>
    <phoneticPr fontId="2" type="noConversion"/>
  </si>
  <si>
    <t>cc: 給助教</t>
    <phoneticPr fontId="2" type="noConversion"/>
  </si>
  <si>
    <t>這筆投資的報酬率會是多少?</t>
    <phoneticPr fontId="2" type="noConversion"/>
  </si>
  <si>
    <t>年度</t>
    <phoneticPr fontId="2" type="noConversion"/>
  </si>
  <si>
    <t>年齡</t>
    <phoneticPr fontId="2" type="noConversion"/>
  </si>
  <si>
    <t>某教授評估投保儲蓄型人壽保險</t>
    <phoneticPr fontId="2" type="noConversion"/>
  </si>
  <si>
    <t>年度實繳保費</t>
    <phoneticPr fontId="2" type="noConversion"/>
  </si>
  <si>
    <t>年初繳費</t>
    <phoneticPr fontId="2" type="noConversion"/>
  </si>
  <si>
    <t>生存保險金</t>
    <phoneticPr fontId="2" type="noConversion"/>
  </si>
  <si>
    <t>年終退還</t>
    <phoneticPr fontId="2" type="noConversion"/>
  </si>
  <si>
    <t>累積實繳保費</t>
    <phoneticPr fontId="2" type="noConversion"/>
  </si>
  <si>
    <t>累積已領</t>
    <phoneticPr fontId="2" type="noConversion"/>
  </si>
  <si>
    <t>生存保險金</t>
    <phoneticPr fontId="2" type="noConversion"/>
  </si>
  <si>
    <t>年度末身故</t>
    <phoneticPr fontId="2" type="noConversion"/>
  </si>
  <si>
    <t>領回保險金</t>
    <phoneticPr fontId="2" type="noConversion"/>
  </si>
  <si>
    <t>年度末解約金</t>
    <phoneticPr fontId="2" type="noConversion"/>
  </si>
  <si>
    <t>假設在第六年度末解約，這筆投資的報酬率為何?</t>
    <phoneticPr fontId="2" type="noConversion"/>
  </si>
  <si>
    <t>(a)</t>
    <phoneticPr fontId="2" type="noConversion"/>
  </si>
  <si>
    <t>(b)</t>
    <phoneticPr fontId="2" type="noConversion"/>
  </si>
  <si>
    <t>(c )</t>
    <phoneticPr fontId="2" type="noConversion"/>
  </si>
  <si>
    <t>假設在滿 65 歲 當年度亡故</t>
    <phoneticPr fontId="2" type="noConversion"/>
  </si>
  <si>
    <t>假設在滿 75 歲 當年度亡故</t>
    <phoneticPr fontId="2" type="noConversion"/>
  </si>
  <si>
    <t>風扇a</t>
    <phoneticPr fontId="2" type="noConversion"/>
  </si>
  <si>
    <t>金銀藍綠四大主題基金投資報酬率</t>
    <phoneticPr fontId="4" type="noConversion"/>
  </si>
  <si>
    <t>綠豆莢</t>
    <phoneticPr fontId="3" type="noConversion"/>
  </si>
  <si>
    <t>胡蘿蔔</t>
    <phoneticPr fontId="3" type="noConversion"/>
  </si>
  <si>
    <t>花椰菜</t>
    <phoneticPr fontId="3" type="noConversion"/>
  </si>
  <si>
    <t>甘藍菜</t>
    <phoneticPr fontId="3" type="noConversion"/>
  </si>
  <si>
    <t>甜菜</t>
    <phoneticPr fontId="3" type="noConversion"/>
  </si>
  <si>
    <t>馬鈴薯</t>
    <phoneticPr fontId="3" type="noConversion"/>
  </si>
  <si>
    <t>游</t>
    <phoneticPr fontId="2" type="noConversion"/>
  </si>
  <si>
    <t>r03631008@ntu.edu.tw</t>
    <phoneticPr fontId="2" type="noConversion"/>
  </si>
  <si>
    <t>檔名：把 括號內的 final 改成你的學號</t>
    <phoneticPr fontId="2" type="noConversion"/>
  </si>
  <si>
    <t>第三題：</t>
    <phoneticPr fontId="2" type="noConversion"/>
  </si>
  <si>
    <t>第一題：</t>
    <phoneticPr fontId="2" type="noConversion"/>
  </si>
  <si>
    <t>簡單說明於 105年6月15~17日在南港展覽館看到的植物工廠的攤位有那些展示內容:</t>
    <phoneticPr fontId="2" type="noConversion"/>
  </si>
  <si>
    <t>第六題</t>
    <phoneticPr fontId="2" type="noConversion"/>
  </si>
  <si>
    <t>加分題</t>
    <phoneticPr fontId="2" type="noConversion"/>
  </si>
  <si>
    <t>第七題</t>
    <phoneticPr fontId="2" type="noConversion"/>
  </si>
  <si>
    <t>第八題</t>
    <phoneticPr fontId="2" type="noConversion"/>
  </si>
  <si>
    <t>學號</t>
    <phoneticPr fontId="2" type="noConversion"/>
  </si>
  <si>
    <t>系統工程  2016</t>
    <phoneticPr fontId="2" type="noConversion"/>
  </si>
  <si>
    <t>面對經濟危機，你要避開變窮陷阱，找到致富之道。假設此經濟危機指的是通貨膨脹，物價高漲。</t>
    <phoneticPr fontId="2" type="noConversion"/>
  </si>
  <si>
    <t>只有定存儲蓄的人，錢會越抱越小，因為等值的金額購買力越來越小。</t>
    <phoneticPr fontId="2" type="noConversion"/>
  </si>
  <si>
    <t>hr/day</t>
    <phoneticPr fontId="2" type="noConversion"/>
  </si>
  <si>
    <t>簡述至少五種地球工程影片中介紹的方法</t>
    <phoneticPr fontId="2" type="noConversion"/>
  </si>
  <si>
    <t>簡述何謂穩態量產?  魚菜共生系統要做到穩態量產，在系統設計上要注意那些內容?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</si>
</sst>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3" formatCode="_-* #,##0.00_-;\-* #,##0.00_-;_-* &quot;-&quot;??_-;_-@_-"/>
    <numFmt numFmtId="176" formatCode="0.00_ "/>
    <numFmt numFmtId="177" formatCode="0_ "/>
    <numFmt numFmtId="178" formatCode="_-* #,##0_-;\-* #,##0_-;_-* &quot;-&quot;??_-;_-@_-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6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sz val="12"/>
      <color rgb="FF0070C0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24"/>
      <color theme="3"/>
      <name val="新細明體"/>
      <family val="1"/>
      <charset val="136"/>
    </font>
    <font>
      <b/>
      <sz val="16"/>
      <color indexed="12"/>
      <name val="新細明體"/>
      <family val="1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sz val="16"/>
      <color indexed="10"/>
      <name val="新細明體"/>
      <family val="1"/>
      <charset val="136"/>
    </font>
    <font>
      <sz val="16"/>
      <color indexed="12"/>
      <name val="新細明體"/>
      <family val="1"/>
      <charset val="136"/>
    </font>
    <font>
      <sz val="16"/>
      <color rgb="FF0070C0"/>
      <name val="新細明體"/>
      <family val="1"/>
      <charset val="136"/>
    </font>
    <font>
      <u/>
      <sz val="16"/>
      <color theme="1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3" borderId="4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6" fontId="0" fillId="0" borderId="0" xfId="0" applyNumberFormat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2" borderId="11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4" xfId="0" applyFill="1" applyBorder="1"/>
    <xf numFmtId="0" fontId="0" fillId="6" borderId="0" xfId="0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4" xfId="0" applyFill="1" applyBorder="1"/>
    <xf numFmtId="0" fontId="0" fillId="7" borderId="0" xfId="0" applyFill="1" applyBorder="1"/>
    <xf numFmtId="0" fontId="0" fillId="7" borderId="5" xfId="0" applyFill="1" applyBorder="1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Font="1"/>
    <xf numFmtId="0" fontId="0" fillId="3" borderId="0" xfId="0" applyFill="1"/>
    <xf numFmtId="1" fontId="0" fillId="0" borderId="0" xfId="0" applyNumberFormat="1"/>
    <xf numFmtId="0" fontId="7" fillId="0" borderId="0" xfId="0" applyFont="1"/>
    <xf numFmtId="0" fontId="0" fillId="7" borderId="12" xfId="0" applyFill="1" applyBorder="1"/>
    <xf numFmtId="177" fontId="0" fillId="7" borderId="12" xfId="0" applyNumberFormat="1" applyFill="1" applyBorder="1"/>
    <xf numFmtId="0" fontId="0" fillId="0" borderId="0" xfId="0" applyFill="1" applyBorder="1" applyAlignment="1">
      <alignment horizontal="center"/>
    </xf>
    <xf numFmtId="0" fontId="8" fillId="4" borderId="1" xfId="0" applyFont="1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3" xfId="0" applyFill="1" applyBorder="1" applyAlignment="1">
      <alignment horizontal="right"/>
    </xf>
    <xf numFmtId="0" fontId="9" fillId="3" borderId="13" xfId="0" applyFont="1" applyFill="1" applyBorder="1" applyAlignment="1">
      <alignment horizontal="right"/>
    </xf>
    <xf numFmtId="0" fontId="0" fillId="3" borderId="14" xfId="0" applyFill="1" applyBorder="1" applyAlignment="1">
      <alignment horizontal="right"/>
    </xf>
    <xf numFmtId="0" fontId="8" fillId="4" borderId="6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7" fontId="0" fillId="3" borderId="2" xfId="0" applyNumberFormat="1" applyFill="1" applyBorder="1" applyAlignment="1">
      <alignment horizontal="center"/>
    </xf>
    <xf numFmtId="176" fontId="0" fillId="3" borderId="3" xfId="0" applyNumberFormat="1" applyFill="1" applyBorder="1" applyAlignment="1">
      <alignment horizontal="center"/>
    </xf>
    <xf numFmtId="176" fontId="0" fillId="3" borderId="4" xfId="0" applyNumberFormat="1" applyFill="1" applyBorder="1" applyAlignment="1">
      <alignment horizontal="center"/>
    </xf>
    <xf numFmtId="177" fontId="0" fillId="3" borderId="0" xfId="0" applyNumberFormat="1" applyFill="1" applyBorder="1" applyAlignment="1">
      <alignment horizontal="center"/>
    </xf>
    <xf numFmtId="177" fontId="0" fillId="3" borderId="0" xfId="0" quotePrefix="1" applyNumberFormat="1" applyFill="1" applyBorder="1" applyAlignment="1">
      <alignment horizontal="center"/>
    </xf>
    <xf numFmtId="176" fontId="0" fillId="3" borderId="5" xfId="0" applyNumberFormat="1" applyFill="1" applyBorder="1" applyAlignment="1">
      <alignment horizontal="center"/>
    </xf>
    <xf numFmtId="176" fontId="0" fillId="3" borderId="6" xfId="0" applyNumberFormat="1" applyFill="1" applyBorder="1" applyAlignment="1">
      <alignment horizontal="center"/>
    </xf>
    <xf numFmtId="177" fontId="0" fillId="3" borderId="7" xfId="0" applyNumberFormat="1" applyFill="1" applyBorder="1" applyAlignment="1">
      <alignment horizontal="center"/>
    </xf>
    <xf numFmtId="177" fontId="0" fillId="3" borderId="7" xfId="0" quotePrefix="1" applyNumberFormat="1" applyFill="1" applyBorder="1" applyAlignment="1">
      <alignment horizontal="center"/>
    </xf>
    <xf numFmtId="176" fontId="0" fillId="3" borderId="8" xfId="0" applyNumberForma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2" xfId="0" quotePrefix="1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3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15" xfId="0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right"/>
    </xf>
    <xf numFmtId="9" fontId="0" fillId="0" borderId="0" xfId="0" applyNumberFormat="1"/>
    <xf numFmtId="0" fontId="10" fillId="0" borderId="0" xfId="0" applyFont="1"/>
    <xf numFmtId="0" fontId="9" fillId="0" borderId="0" xfId="0" applyFont="1"/>
    <xf numFmtId="178" fontId="0" fillId="7" borderId="16" xfId="1" applyNumberFormat="1" applyFont="1" applyFill="1" applyBorder="1"/>
    <xf numFmtId="178" fontId="0" fillId="7" borderId="9" xfId="1" applyNumberFormat="1" applyFont="1" applyFill="1" applyBorder="1"/>
    <xf numFmtId="178" fontId="0" fillId="0" borderId="0" xfId="0" applyNumberFormat="1"/>
    <xf numFmtId="178" fontId="0" fillId="7" borderId="16" xfId="0" applyNumberFormat="1" applyFill="1" applyBorder="1"/>
    <xf numFmtId="9" fontId="0" fillId="7" borderId="12" xfId="0" applyNumberFormat="1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8" xfId="0" applyFill="1" applyBorder="1"/>
    <xf numFmtId="0" fontId="11" fillId="0" borderId="0" xfId="0" applyFont="1"/>
    <xf numFmtId="0" fontId="0" fillId="3" borderId="4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2" fillId="0" borderId="0" xfId="2"/>
    <xf numFmtId="0" fontId="13" fillId="0" borderId="0" xfId="0" applyFont="1"/>
    <xf numFmtId="9" fontId="0" fillId="0" borderId="0" xfId="0" applyNumberFormat="1" applyFont="1"/>
    <xf numFmtId="0" fontId="0" fillId="0" borderId="0" xfId="0" quotePrefix="1" applyFont="1"/>
    <xf numFmtId="0" fontId="0" fillId="0" borderId="0" xfId="0" applyAlignment="1">
      <alignment wrapText="1"/>
    </xf>
    <xf numFmtId="10" fontId="14" fillId="0" borderId="0" xfId="0" applyNumberFormat="1" applyFont="1"/>
    <xf numFmtId="0" fontId="14" fillId="0" borderId="0" xfId="0" applyFont="1"/>
    <xf numFmtId="0" fontId="0" fillId="0" borderId="7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6" xfId="0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/>
    <xf numFmtId="0" fontId="0" fillId="0" borderId="0" xfId="0" applyBorder="1" applyAlignment="1">
      <alignment horizontal="center"/>
    </xf>
    <xf numFmtId="9" fontId="0" fillId="0" borderId="0" xfId="0" applyNumberFormat="1" applyAlignment="1">
      <alignment horizontal="left"/>
    </xf>
    <xf numFmtId="0" fontId="0" fillId="0" borderId="0" xfId="0" applyBorder="1" applyAlignment="1">
      <alignment wrapText="1"/>
    </xf>
    <xf numFmtId="0" fontId="17" fillId="0" borderId="0" xfId="0" applyFont="1"/>
    <xf numFmtId="9" fontId="18" fillId="0" borderId="0" xfId="0" applyNumberFormat="1" applyFont="1"/>
    <xf numFmtId="0" fontId="18" fillId="0" borderId="0" xfId="0" applyFont="1"/>
    <xf numFmtId="0" fontId="17" fillId="7" borderId="12" xfId="0" applyFont="1" applyFill="1" applyBorder="1"/>
    <xf numFmtId="0" fontId="19" fillId="7" borderId="12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2" applyFont="1"/>
    <xf numFmtId="0" fontId="0" fillId="3" borderId="1" xfId="0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7" borderId="1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/>
    <xf numFmtId="0" fontId="0" fillId="0" borderId="1" xfId="0" applyBorder="1" applyAlignment="1">
      <alignment wrapText="1"/>
    </xf>
  </cellXfs>
  <cellStyles count="3">
    <cellStyle name="一般" xfId="0" builtinId="0"/>
    <cellStyle name="千分位" xfId="1" builtinId="3"/>
    <cellStyle name="超連結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259080</xdr:colOff>
      <xdr:row>13</xdr:row>
      <xdr:rowOff>91440</xdr:rowOff>
    </xdr:from>
    <xdr:to>
      <xdr:col>10</xdr:col>
      <xdr:colOff>464820</xdr:colOff>
      <xdr:row>18</xdr:row>
      <xdr:rowOff>137160</xdr:rowOff>
    </xdr:to>
    <xdr:sp macro="" textlink="">
      <xdr:nvSpPr>
        <xdr:cNvPr id="1027" name="Line 1"/>
        <xdr:cNvSpPr>
          <a:spLocks noChangeShapeType="1"/>
        </xdr:cNvSpPr>
      </xdr:nvSpPr>
      <xdr:spPr bwMode="auto">
        <a:xfrm flipH="1" flipV="1">
          <a:off x="7635240" y="2872740"/>
          <a:ext cx="205740" cy="883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03631008@ntu.edu.tw" TargetMode="External"/><Relationship Id="rId1" Type="http://schemas.openxmlformats.org/officeDocument/2006/relationships/hyperlink" Target="mailto:weifang@ntu.edu.tw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r03631008@ntu.edu.tw" TargetMode="External"/><Relationship Id="rId1" Type="http://schemas.openxmlformats.org/officeDocument/2006/relationships/hyperlink" Target="mailto:weifang@ntu.edu.tw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r03631008@ntu.edu.tw" TargetMode="External"/><Relationship Id="rId1" Type="http://schemas.openxmlformats.org/officeDocument/2006/relationships/hyperlink" Target="mailto:weifang@ntu.edu.tw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r03631008@ntu.edu.tw" TargetMode="External"/><Relationship Id="rId1" Type="http://schemas.openxmlformats.org/officeDocument/2006/relationships/hyperlink" Target="mailto:weifang@ntu.edu.tw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r03631008@ntu.edu.tw" TargetMode="External"/><Relationship Id="rId1" Type="http://schemas.openxmlformats.org/officeDocument/2006/relationships/hyperlink" Target="mailto:weifang@ntu.edu.tw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r03631008@ntu.edu.tw" TargetMode="External"/><Relationship Id="rId1" Type="http://schemas.openxmlformats.org/officeDocument/2006/relationships/hyperlink" Target="mailto:weifang@ntu.edu.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L3" sqref="L3"/>
    </sheetView>
  </sheetViews>
  <sheetFormatPr defaultRowHeight="16.5"/>
  <cols>
    <col min="1" max="1" width="5.625" customWidth="1"/>
    <col min="3" max="3" width="12.125" customWidth="1"/>
    <col min="5" max="5" width="15.5" customWidth="1"/>
    <col min="6" max="6" width="11.625" customWidth="1"/>
    <col min="7" max="7" width="10.625" customWidth="1"/>
    <col min="8" max="8" width="11.375" customWidth="1"/>
    <col min="10" max="10" width="9.625" customWidth="1"/>
    <col min="11" max="11" width="12.625" customWidth="1"/>
    <col min="12" max="12" width="12.25" customWidth="1"/>
    <col min="13" max="13" width="10.875" bestFit="1" customWidth="1"/>
    <col min="14" max="14" width="11.25" customWidth="1"/>
  </cols>
  <sheetData>
    <row r="1" spans="1:17" ht="33" thickBot="1">
      <c r="C1" s="137" t="s">
        <v>166</v>
      </c>
      <c r="D1" s="137"/>
      <c r="E1" s="137"/>
      <c r="F1" s="137"/>
      <c r="G1" s="137"/>
      <c r="H1" s="137"/>
      <c r="I1" s="137"/>
      <c r="J1" s="137"/>
      <c r="K1" s="137"/>
      <c r="L1" s="137"/>
      <c r="M1" s="55" t="s">
        <v>117</v>
      </c>
      <c r="N1" s="102" t="s">
        <v>116</v>
      </c>
    </row>
    <row r="2" spans="1:17" ht="24.75" customHeight="1" thickBot="1">
      <c r="A2" s="94"/>
      <c r="C2" t="s">
        <v>165</v>
      </c>
      <c r="D2" s="117"/>
      <c r="E2" s="117"/>
      <c r="G2" t="s">
        <v>81</v>
      </c>
      <c r="H2" s="117"/>
      <c r="I2" s="117"/>
      <c r="J2" s="117"/>
      <c r="L2" s="125"/>
      <c r="M2" s="136">
        <v>1</v>
      </c>
      <c r="N2" s="102"/>
      <c r="O2" s="125"/>
      <c r="P2" s="125"/>
      <c r="Q2" s="125"/>
    </row>
    <row r="3" spans="1:17" ht="22.5" customHeight="1">
      <c r="A3" s="94"/>
      <c r="D3" s="125"/>
      <c r="E3" s="125"/>
      <c r="H3" s="125"/>
      <c r="I3" s="125"/>
      <c r="J3" s="125"/>
      <c r="L3" s="125"/>
      <c r="M3" s="106">
        <v>2</v>
      </c>
      <c r="N3" s="103"/>
      <c r="O3" s="125"/>
      <c r="P3" s="125"/>
      <c r="Q3" s="125"/>
    </row>
    <row r="4" spans="1:17" ht="20.25" customHeight="1">
      <c r="A4" s="94">
        <v>0.2</v>
      </c>
      <c r="B4" s="105" t="s">
        <v>159</v>
      </c>
      <c r="C4" s="105" t="s">
        <v>84</v>
      </c>
      <c r="L4" s="125"/>
      <c r="M4" s="106">
        <v>3</v>
      </c>
      <c r="N4" s="103"/>
      <c r="O4" s="125"/>
      <c r="P4" s="125"/>
      <c r="Q4" s="125"/>
    </row>
    <row r="5" spans="1:17">
      <c r="A5" s="94"/>
      <c r="L5" s="125"/>
      <c r="M5" s="106">
        <v>4</v>
      </c>
      <c r="N5" s="103"/>
      <c r="Q5" s="125"/>
    </row>
    <row r="6" spans="1:17">
      <c r="B6" s="105"/>
      <c r="C6" t="s">
        <v>87</v>
      </c>
      <c r="F6" t="s">
        <v>54</v>
      </c>
      <c r="L6" s="125"/>
      <c r="M6" s="106">
        <v>5</v>
      </c>
      <c r="N6" s="103"/>
      <c r="Q6" s="125"/>
    </row>
    <row r="7" spans="1:17" ht="17.25" thickBot="1">
      <c r="M7" s="106">
        <v>6</v>
      </c>
      <c r="N7" s="103"/>
    </row>
    <row r="8" spans="1:17" ht="17.25" thickBot="1">
      <c r="C8" t="s">
        <v>55</v>
      </c>
      <c r="F8" t="s">
        <v>56</v>
      </c>
      <c r="G8" s="51"/>
      <c r="H8" t="s">
        <v>57</v>
      </c>
      <c r="I8" s="51"/>
      <c r="J8" t="s">
        <v>58</v>
      </c>
      <c r="M8" s="106">
        <v>7</v>
      </c>
      <c r="N8" s="103"/>
    </row>
    <row r="9" spans="1:17">
      <c r="M9" s="106">
        <v>8</v>
      </c>
      <c r="N9" s="103"/>
    </row>
    <row r="10" spans="1:17">
      <c r="D10" s="107" t="s">
        <v>59</v>
      </c>
      <c r="E10" s="108" t="s">
        <v>60</v>
      </c>
      <c r="F10" s="107" t="s">
        <v>61</v>
      </c>
      <c r="M10" s="106">
        <v>9</v>
      </c>
      <c r="N10" s="103"/>
    </row>
    <row r="11" spans="1:17" ht="17.25" thickBot="1">
      <c r="D11" s="107" t="s">
        <v>62</v>
      </c>
      <c r="E11" s="109" t="s">
        <v>63</v>
      </c>
      <c r="F11" s="109" t="s">
        <v>64</v>
      </c>
      <c r="G11" s="47" t="s">
        <v>65</v>
      </c>
      <c r="H11" t="s">
        <v>112</v>
      </c>
      <c r="M11" s="120">
        <v>10</v>
      </c>
      <c r="N11" s="104"/>
    </row>
    <row r="12" spans="1:17" ht="17.25" thickBot="1">
      <c r="C12" t="s">
        <v>66</v>
      </c>
      <c r="D12" s="48">
        <v>5</v>
      </c>
      <c r="E12" s="48">
        <v>1.5</v>
      </c>
      <c r="F12" s="48">
        <v>10</v>
      </c>
      <c r="G12" s="51"/>
      <c r="M12" s="48" t="s">
        <v>115</v>
      </c>
      <c r="N12" s="48">
        <f>IF(SUM(N2:N11)&gt;100,100,SUM(N2:N11))</f>
        <v>0</v>
      </c>
    </row>
    <row r="13" spans="1:17" ht="17.25" thickBot="1">
      <c r="C13" t="s">
        <v>67</v>
      </c>
      <c r="D13" s="48">
        <v>7</v>
      </c>
      <c r="E13" s="48">
        <v>2.5</v>
      </c>
      <c r="F13" s="48">
        <v>13</v>
      </c>
      <c r="G13" s="52"/>
      <c r="K13" s="45" t="s">
        <v>119</v>
      </c>
      <c r="L13" s="45" t="s">
        <v>120</v>
      </c>
      <c r="M13" s="45"/>
      <c r="N13" s="45" t="s">
        <v>121</v>
      </c>
    </row>
    <row r="14" spans="1:17">
      <c r="I14" s="45" t="s">
        <v>76</v>
      </c>
      <c r="J14" s="45"/>
      <c r="K14" s="45" t="s">
        <v>147</v>
      </c>
      <c r="L14" s="45" t="s">
        <v>73</v>
      </c>
      <c r="N14" s="45" t="s">
        <v>77</v>
      </c>
    </row>
    <row r="15" spans="1:17">
      <c r="C15" t="s">
        <v>68</v>
      </c>
      <c r="D15" s="48">
        <v>2.2000000000000002</v>
      </c>
      <c r="E15" t="s">
        <v>69</v>
      </c>
      <c r="F15" s="50" t="s">
        <v>70</v>
      </c>
      <c r="G15" s="48">
        <v>10</v>
      </c>
      <c r="H15" s="46" t="s">
        <v>169</v>
      </c>
      <c r="I15" s="53">
        <v>0</v>
      </c>
      <c r="J15" t="s">
        <v>74</v>
      </c>
      <c r="K15" s="97"/>
      <c r="L15" s="97"/>
      <c r="N15" s="100"/>
    </row>
    <row r="16" spans="1:17">
      <c r="C16" t="s">
        <v>71</v>
      </c>
      <c r="D16" s="48">
        <v>2.2000000000000002</v>
      </c>
      <c r="E16" t="s">
        <v>72</v>
      </c>
      <c r="I16" s="53">
        <v>1</v>
      </c>
      <c r="J16" t="s">
        <v>75</v>
      </c>
      <c r="K16" s="97"/>
      <c r="L16" s="97"/>
      <c r="N16" s="100"/>
    </row>
    <row r="17" spans="3:14">
      <c r="C17" s="49"/>
      <c r="I17" s="45">
        <v>2</v>
      </c>
      <c r="J17" t="s">
        <v>75</v>
      </c>
      <c r="K17" s="97"/>
      <c r="L17" s="97"/>
      <c r="N17" s="100"/>
    </row>
    <row r="18" spans="3:14">
      <c r="C18" s="49"/>
      <c r="G18" s="46"/>
      <c r="I18" s="45">
        <v>3</v>
      </c>
      <c r="J18" t="s">
        <v>75</v>
      </c>
      <c r="K18" s="97"/>
      <c r="L18" s="97"/>
      <c r="N18" s="100"/>
    </row>
    <row r="19" spans="3:14">
      <c r="C19" t="s">
        <v>114</v>
      </c>
      <c r="G19" s="97"/>
      <c r="I19" s="45">
        <v>4</v>
      </c>
      <c r="J19" t="s">
        <v>75</v>
      </c>
      <c r="K19" s="97"/>
      <c r="L19" s="97"/>
      <c r="N19" s="100"/>
    </row>
    <row r="20" spans="3:14">
      <c r="I20" s="45">
        <v>5</v>
      </c>
      <c r="J20" t="s">
        <v>75</v>
      </c>
      <c r="K20" s="97"/>
      <c r="L20" s="97"/>
      <c r="N20" s="100"/>
    </row>
    <row r="21" spans="3:14">
      <c r="I21" s="45">
        <v>6</v>
      </c>
      <c r="J21" t="s">
        <v>75</v>
      </c>
      <c r="K21" s="97"/>
      <c r="L21" s="97"/>
      <c r="N21" s="100"/>
    </row>
    <row r="22" spans="3:14" ht="17.25" thickBot="1">
      <c r="M22" t="s">
        <v>113</v>
      </c>
      <c r="N22" s="99">
        <f>SUM(N15:N21)</f>
        <v>0</v>
      </c>
    </row>
    <row r="23" spans="3:14" ht="17.25" thickBot="1">
      <c r="C23" t="s">
        <v>86</v>
      </c>
      <c r="J23" t="s">
        <v>79</v>
      </c>
      <c r="K23" s="98"/>
      <c r="L23" s="98"/>
      <c r="M23" s="99">
        <f>K23-L23</f>
        <v>0</v>
      </c>
    </row>
    <row r="24" spans="3:14" ht="17.25" thickBot="1">
      <c r="C24" t="s">
        <v>85</v>
      </c>
      <c r="M24" t="s">
        <v>78</v>
      </c>
      <c r="N24" s="101"/>
    </row>
    <row r="26" spans="3:14">
      <c r="C26" t="s">
        <v>111</v>
      </c>
    </row>
    <row r="28" spans="3:14" ht="21">
      <c r="C28" s="95" t="s">
        <v>110</v>
      </c>
      <c r="D28" s="95"/>
      <c r="E28" s="95"/>
      <c r="F28" s="96" t="s">
        <v>157</v>
      </c>
      <c r="G28" s="96"/>
      <c r="H28" s="96"/>
    </row>
    <row r="29" spans="3:14">
      <c r="D29" s="111" t="s">
        <v>126</v>
      </c>
    </row>
    <row r="31" spans="3:14">
      <c r="C31" t="s">
        <v>122</v>
      </c>
      <c r="D31" s="110" t="s">
        <v>123</v>
      </c>
    </row>
    <row r="32" spans="3:14">
      <c r="C32" t="s">
        <v>155</v>
      </c>
      <c r="D32" s="110" t="s">
        <v>156</v>
      </c>
    </row>
  </sheetData>
  <mergeCells count="1">
    <mergeCell ref="C1:L1"/>
  </mergeCells>
  <phoneticPr fontId="2" type="noConversion"/>
  <hyperlinks>
    <hyperlink ref="D31" r:id="rId1"/>
    <hyperlink ref="D32" r:id="rId2"/>
  </hyperlinks>
  <pageMargins left="0.75" right="0.75" top="1" bottom="1" header="0.5" footer="0.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1"/>
  <sheetViews>
    <sheetView workbookViewId="0">
      <selection activeCell="L1" sqref="L1"/>
    </sheetView>
  </sheetViews>
  <sheetFormatPr defaultRowHeight="16.5"/>
  <cols>
    <col min="2" max="2" width="16.5" customWidth="1"/>
    <col min="3" max="4" width="9.125" bestFit="1" customWidth="1"/>
    <col min="5" max="5" width="9.5" bestFit="1" customWidth="1"/>
    <col min="6" max="6" width="9.125" bestFit="1" customWidth="1"/>
    <col min="7" max="7" width="13.125" customWidth="1"/>
    <col min="8" max="8" width="12.25" customWidth="1"/>
    <col min="9" max="9" width="14" customWidth="1"/>
  </cols>
  <sheetData>
    <row r="2" spans="1:11">
      <c r="A2" s="94">
        <v>0.2</v>
      </c>
      <c r="B2" s="105" t="s">
        <v>82</v>
      </c>
      <c r="C2" s="105" t="s">
        <v>88</v>
      </c>
    </row>
    <row r="3" spans="1:11" ht="17.25" thickBot="1"/>
    <row r="4" spans="1:11">
      <c r="B4" s="84" t="s">
        <v>99</v>
      </c>
      <c r="C4" s="85"/>
      <c r="D4" s="85"/>
      <c r="E4" s="85"/>
      <c r="F4" s="85"/>
      <c r="G4" s="85"/>
      <c r="H4" s="85"/>
      <c r="I4" s="86"/>
    </row>
    <row r="5" spans="1:11">
      <c r="B5" s="15" t="s">
        <v>89</v>
      </c>
      <c r="C5" s="16"/>
      <c r="D5" s="16"/>
      <c r="E5" s="16"/>
      <c r="F5" s="16"/>
      <c r="G5" s="16"/>
      <c r="H5" s="16"/>
      <c r="I5" s="17"/>
    </row>
    <row r="6" spans="1:11" ht="17.25" thickBot="1">
      <c r="B6" s="87"/>
      <c r="C6" s="88"/>
      <c r="D6" s="88"/>
      <c r="E6" s="88"/>
      <c r="F6" s="88"/>
      <c r="G6" s="88"/>
      <c r="H6" s="88"/>
      <c r="I6" s="89"/>
    </row>
    <row r="7" spans="1:11" ht="17.25" thickBot="1">
      <c r="B7" s="4"/>
      <c r="C7" s="80" t="s">
        <v>90</v>
      </c>
      <c r="D7" s="81" t="s">
        <v>91</v>
      </c>
      <c r="E7" s="81" t="s">
        <v>92</v>
      </c>
      <c r="F7" s="81" t="s">
        <v>93</v>
      </c>
      <c r="G7" s="82" t="s">
        <v>94</v>
      </c>
      <c r="H7" s="83" t="s">
        <v>95</v>
      </c>
      <c r="I7" s="83" t="s">
        <v>96</v>
      </c>
      <c r="K7" t="s">
        <v>106</v>
      </c>
    </row>
    <row r="8" spans="1:11">
      <c r="B8" s="55" t="s">
        <v>149</v>
      </c>
      <c r="C8" s="65">
        <v>0.45</v>
      </c>
      <c r="D8" s="66">
        <v>10</v>
      </c>
      <c r="E8" s="66">
        <v>415</v>
      </c>
      <c r="F8" s="66">
        <v>8</v>
      </c>
      <c r="G8" s="67">
        <v>0.3</v>
      </c>
      <c r="H8" s="57">
        <v>5</v>
      </c>
      <c r="I8" s="59" t="s">
        <v>97</v>
      </c>
      <c r="K8" s="90"/>
    </row>
    <row r="9" spans="1:11">
      <c r="B9" s="7" t="s">
        <v>150</v>
      </c>
      <c r="C9" s="68">
        <v>0.45</v>
      </c>
      <c r="D9" s="69">
        <v>28</v>
      </c>
      <c r="E9" s="69">
        <v>9065</v>
      </c>
      <c r="F9" s="70">
        <v>3</v>
      </c>
      <c r="G9" s="71">
        <v>0.35</v>
      </c>
      <c r="H9" s="57">
        <v>5</v>
      </c>
      <c r="I9" s="59" t="s">
        <v>97</v>
      </c>
      <c r="K9" s="91"/>
    </row>
    <row r="10" spans="1:11">
      <c r="B10" s="7" t="s">
        <v>151</v>
      </c>
      <c r="C10" s="68">
        <v>1.05</v>
      </c>
      <c r="D10" s="69">
        <v>50</v>
      </c>
      <c r="E10" s="69">
        <v>2550</v>
      </c>
      <c r="F10" s="70">
        <v>53</v>
      </c>
      <c r="G10" s="71">
        <v>0.6</v>
      </c>
      <c r="H10" s="57">
        <v>8</v>
      </c>
      <c r="I10" s="59" t="s">
        <v>97</v>
      </c>
      <c r="K10" s="91"/>
    </row>
    <row r="11" spans="1:11" ht="21">
      <c r="B11" s="7" t="s">
        <v>152</v>
      </c>
      <c r="C11" s="68">
        <v>0.4</v>
      </c>
      <c r="D11" s="69">
        <v>25</v>
      </c>
      <c r="E11" s="69">
        <v>75</v>
      </c>
      <c r="F11" s="70">
        <v>27</v>
      </c>
      <c r="G11" s="71">
        <v>0.15</v>
      </c>
      <c r="H11" s="57">
        <v>2</v>
      </c>
      <c r="I11" s="60" t="s">
        <v>118</v>
      </c>
      <c r="K11" s="91"/>
    </row>
    <row r="12" spans="1:11">
      <c r="B12" s="7" t="s">
        <v>153</v>
      </c>
      <c r="C12" s="68">
        <v>0.5</v>
      </c>
      <c r="D12" s="69">
        <v>22</v>
      </c>
      <c r="E12" s="69">
        <v>15</v>
      </c>
      <c r="F12" s="70">
        <v>5</v>
      </c>
      <c r="G12" s="71">
        <v>0.25</v>
      </c>
      <c r="H12" s="57">
        <v>6</v>
      </c>
      <c r="I12" s="59" t="s">
        <v>97</v>
      </c>
      <c r="K12" s="91"/>
    </row>
    <row r="13" spans="1:11" ht="17.25" thickBot="1">
      <c r="B13" s="56" t="s">
        <v>154</v>
      </c>
      <c r="C13" s="72">
        <v>0.5</v>
      </c>
      <c r="D13" s="73">
        <v>75</v>
      </c>
      <c r="E13" s="73">
        <v>235</v>
      </c>
      <c r="F13" s="74">
        <v>8</v>
      </c>
      <c r="G13" s="75">
        <v>0.8</v>
      </c>
      <c r="H13" s="58">
        <v>3</v>
      </c>
      <c r="I13" s="61" t="s">
        <v>98</v>
      </c>
      <c r="K13" s="92"/>
    </row>
    <row r="14" spans="1:11">
      <c r="B14" s="54" t="s">
        <v>100</v>
      </c>
      <c r="C14" s="76">
        <v>6</v>
      </c>
      <c r="D14" s="77">
        <v>325</v>
      </c>
      <c r="E14" s="77">
        <v>17500</v>
      </c>
      <c r="F14" s="78">
        <v>245</v>
      </c>
      <c r="G14" s="79">
        <v>5</v>
      </c>
      <c r="H14" s="16"/>
      <c r="I14" s="16"/>
      <c r="J14" t="s">
        <v>107</v>
      </c>
      <c r="K14">
        <v>14</v>
      </c>
    </row>
    <row r="15" spans="1:11" ht="17.25" thickBot="1">
      <c r="B15" s="62" t="s">
        <v>101</v>
      </c>
      <c r="C15" s="62" t="s">
        <v>102</v>
      </c>
      <c r="D15" s="63" t="s">
        <v>102</v>
      </c>
      <c r="E15" s="63" t="s">
        <v>103</v>
      </c>
      <c r="F15" s="63" t="s">
        <v>102</v>
      </c>
      <c r="G15" s="64" t="s">
        <v>102</v>
      </c>
      <c r="H15" s="9"/>
      <c r="I15" s="9"/>
    </row>
    <row r="18" spans="2:17" ht="17.25" thickBot="1">
      <c r="B18" t="s">
        <v>108</v>
      </c>
    </row>
    <row r="19" spans="2:17" ht="17.25" thickBot="1">
      <c r="B19" s="93" t="s">
        <v>104</v>
      </c>
      <c r="C19" s="18"/>
      <c r="D19" s="19"/>
      <c r="E19" s="19"/>
      <c r="F19" s="19"/>
      <c r="G19" s="19"/>
      <c r="H19" s="20"/>
      <c r="J19" t="s">
        <v>109</v>
      </c>
    </row>
    <row r="20" spans="2:17" ht="17.25" thickBot="1"/>
    <row r="21" spans="2:17">
      <c r="B21" s="93" t="s">
        <v>105</v>
      </c>
      <c r="C21" s="1"/>
      <c r="D21" s="2"/>
      <c r="E21" s="2"/>
      <c r="F21" s="2"/>
      <c r="G21" s="2"/>
      <c r="H21" s="2"/>
      <c r="I21" s="3"/>
    </row>
    <row r="22" spans="2:17" ht="21">
      <c r="B22" s="14"/>
      <c r="C22" s="8"/>
      <c r="D22" s="9"/>
      <c r="E22" s="9"/>
      <c r="F22" s="9"/>
      <c r="G22" s="9"/>
      <c r="H22" s="9"/>
      <c r="I22" s="10"/>
      <c r="K22" s="95" t="s">
        <v>110</v>
      </c>
      <c r="M22" s="95"/>
      <c r="N22" s="95"/>
      <c r="O22" s="96" t="s">
        <v>157</v>
      </c>
      <c r="P22" s="96"/>
      <c r="Q22" s="96"/>
    </row>
    <row r="23" spans="2:17">
      <c r="B23" s="14"/>
      <c r="C23" s="8"/>
      <c r="D23" s="9"/>
      <c r="E23" s="9"/>
      <c r="F23" s="9"/>
      <c r="G23" s="9"/>
      <c r="H23" s="9"/>
      <c r="I23" s="10"/>
      <c r="M23" s="111" t="s">
        <v>126</v>
      </c>
    </row>
    <row r="24" spans="2:17">
      <c r="C24" s="8"/>
      <c r="D24" s="9"/>
      <c r="E24" s="9"/>
      <c r="F24" s="9"/>
      <c r="G24" s="9"/>
      <c r="H24" s="9"/>
      <c r="I24" s="10"/>
    </row>
    <row r="25" spans="2:17">
      <c r="C25" s="8"/>
      <c r="D25" s="9"/>
      <c r="E25" s="9"/>
      <c r="F25" s="9"/>
      <c r="G25" s="9"/>
      <c r="H25" s="9"/>
      <c r="I25" s="10"/>
      <c r="K25" t="s">
        <v>122</v>
      </c>
      <c r="L25" s="110" t="s">
        <v>123</v>
      </c>
    </row>
    <row r="26" spans="2:17">
      <c r="C26" s="8"/>
      <c r="D26" s="9"/>
      <c r="E26" s="9"/>
      <c r="F26" s="9"/>
      <c r="G26" s="9"/>
      <c r="H26" s="9"/>
      <c r="I26" s="10"/>
      <c r="K26" t="s">
        <v>155</v>
      </c>
      <c r="L26" s="110" t="s">
        <v>156</v>
      </c>
    </row>
    <row r="27" spans="2:17">
      <c r="C27" s="8"/>
      <c r="D27" s="9"/>
      <c r="E27" s="9"/>
      <c r="F27" s="9"/>
      <c r="G27" s="9"/>
      <c r="H27" s="9"/>
      <c r="I27" s="10"/>
    </row>
    <row r="28" spans="2:17">
      <c r="C28" s="8"/>
      <c r="D28" s="9"/>
      <c r="E28" s="9"/>
      <c r="F28" s="9"/>
      <c r="G28" s="9"/>
      <c r="H28" s="9"/>
      <c r="I28" s="10"/>
    </row>
    <row r="29" spans="2:17">
      <c r="C29" s="8"/>
      <c r="D29" s="9"/>
      <c r="E29" s="9"/>
      <c r="F29" s="9"/>
      <c r="G29" s="9"/>
      <c r="H29" s="9"/>
      <c r="I29" s="10"/>
    </row>
    <row r="30" spans="2:17">
      <c r="C30" s="8"/>
      <c r="D30" s="9"/>
      <c r="E30" s="9"/>
      <c r="F30" s="9"/>
      <c r="G30" s="9"/>
      <c r="H30" s="9"/>
      <c r="I30" s="10"/>
    </row>
    <row r="31" spans="2:17">
      <c r="C31" s="8"/>
      <c r="D31" s="9"/>
      <c r="E31" s="9"/>
      <c r="F31" s="9"/>
      <c r="G31" s="9"/>
      <c r="H31" s="9"/>
      <c r="I31" s="10"/>
    </row>
    <row r="32" spans="2:17">
      <c r="C32" s="8"/>
      <c r="D32" s="9"/>
      <c r="E32" s="9"/>
      <c r="F32" s="9"/>
      <c r="G32" s="9"/>
      <c r="H32" s="9"/>
      <c r="I32" s="10"/>
    </row>
    <row r="33" spans="3:9">
      <c r="C33" s="8"/>
      <c r="D33" s="9"/>
      <c r="E33" s="9"/>
      <c r="F33" s="9"/>
      <c r="G33" s="9"/>
      <c r="H33" s="9"/>
      <c r="I33" s="10"/>
    </row>
    <row r="34" spans="3:9">
      <c r="C34" s="8"/>
      <c r="D34" s="9"/>
      <c r="E34" s="9"/>
      <c r="F34" s="9"/>
      <c r="G34" s="9"/>
      <c r="H34" s="9"/>
      <c r="I34" s="10"/>
    </row>
    <row r="35" spans="3:9">
      <c r="C35" s="8"/>
      <c r="D35" s="9"/>
      <c r="E35" s="9"/>
      <c r="F35" s="9"/>
      <c r="G35" s="9"/>
      <c r="H35" s="9"/>
      <c r="I35" s="10"/>
    </row>
    <row r="36" spans="3:9">
      <c r="C36" s="8"/>
      <c r="D36" s="9"/>
      <c r="E36" s="9"/>
      <c r="F36" s="9"/>
      <c r="G36" s="9"/>
      <c r="H36" s="9"/>
      <c r="I36" s="10"/>
    </row>
    <row r="37" spans="3:9">
      <c r="C37" s="8"/>
      <c r="D37" s="9"/>
      <c r="E37" s="9"/>
      <c r="F37" s="9"/>
      <c r="G37" s="9"/>
      <c r="H37" s="9"/>
      <c r="I37" s="10"/>
    </row>
    <row r="38" spans="3:9">
      <c r="C38" s="8"/>
      <c r="D38" s="9"/>
      <c r="E38" s="9"/>
      <c r="F38" s="9"/>
      <c r="G38" s="9"/>
      <c r="H38" s="9"/>
      <c r="I38" s="10"/>
    </row>
    <row r="39" spans="3:9">
      <c r="C39" s="8"/>
      <c r="D39" s="9"/>
      <c r="E39" s="9"/>
      <c r="F39" s="9"/>
      <c r="G39" s="9"/>
      <c r="H39" s="9"/>
      <c r="I39" s="10"/>
    </row>
    <row r="40" spans="3:9">
      <c r="C40" s="8"/>
      <c r="D40" s="9"/>
      <c r="E40" s="9"/>
      <c r="F40" s="9"/>
      <c r="G40" s="9"/>
      <c r="H40" s="9"/>
      <c r="I40" s="10"/>
    </row>
    <row r="41" spans="3:9" ht="17.25" thickBot="1">
      <c r="C41" s="11"/>
      <c r="D41" s="12"/>
      <c r="E41" s="12"/>
      <c r="F41" s="12"/>
      <c r="G41" s="12"/>
      <c r="H41" s="12"/>
      <c r="I41" s="13"/>
    </row>
  </sheetData>
  <phoneticPr fontId="3" type="noConversion"/>
  <hyperlinks>
    <hyperlink ref="L25" r:id="rId1"/>
    <hyperlink ref="L26" r:id="rId2"/>
  </hyperlinks>
  <pageMargins left="0.75" right="0.75" top="1" bottom="1" header="0.5" footer="0.5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3" zoomScale="82" zoomScaleNormal="82" workbookViewId="0">
      <selection activeCell="N10" sqref="N10"/>
    </sheetView>
  </sheetViews>
  <sheetFormatPr defaultRowHeight="21"/>
  <cols>
    <col min="1" max="1" width="9" style="128"/>
    <col min="2" max="2" width="13.375" style="128" customWidth="1"/>
    <col min="3" max="3" width="10.5" style="128" customWidth="1"/>
    <col min="4" max="4" width="10.125" style="128" customWidth="1"/>
    <col min="5" max="5" width="9" style="128"/>
    <col min="6" max="6" width="8.875" style="128" customWidth="1"/>
    <col min="7" max="7" width="15.625" style="128" customWidth="1"/>
    <col min="8" max="16384" width="9" style="128"/>
  </cols>
  <sheetData>
    <row r="1" spans="1:12">
      <c r="A1" s="138" t="s">
        <v>125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ht="25.5" customHeight="1">
      <c r="F2" s="128" t="s">
        <v>80</v>
      </c>
    </row>
    <row r="3" spans="1:12" ht="30" customHeight="1"/>
    <row r="4" spans="1:12">
      <c r="A4" s="129">
        <v>0.2</v>
      </c>
      <c r="B4" s="130" t="s">
        <v>158</v>
      </c>
      <c r="C4" s="130" t="s">
        <v>0</v>
      </c>
      <c r="D4" s="130"/>
      <c r="E4" s="130"/>
    </row>
    <row r="6" spans="1:12">
      <c r="B6" s="128" t="s">
        <v>167</v>
      </c>
    </row>
    <row r="7" spans="1:12">
      <c r="B7" s="128" t="s">
        <v>168</v>
      </c>
    </row>
    <row r="9" spans="1:12">
      <c r="C9" s="128" t="s">
        <v>2</v>
      </c>
      <c r="D9" s="128">
        <v>100</v>
      </c>
      <c r="E9" s="128" t="s">
        <v>3</v>
      </c>
      <c r="F9" s="128" t="s">
        <v>9</v>
      </c>
      <c r="G9" s="128">
        <v>10000</v>
      </c>
      <c r="H9" s="128" t="s">
        <v>10</v>
      </c>
      <c r="I9" s="128" t="s">
        <v>7</v>
      </c>
      <c r="J9" s="128">
        <f>D9*10000/G9</f>
        <v>100</v>
      </c>
      <c r="K9" s="128" t="s">
        <v>8</v>
      </c>
    </row>
    <row r="10" spans="1:12">
      <c r="C10" s="128" t="s">
        <v>1</v>
      </c>
      <c r="D10" s="128">
        <v>2.5</v>
      </c>
      <c r="E10" s="128" t="s">
        <v>4</v>
      </c>
    </row>
    <row r="11" spans="1:12">
      <c r="C11" s="128" t="s">
        <v>5</v>
      </c>
      <c r="D11" s="128">
        <v>5</v>
      </c>
      <c r="E11" s="128" t="s">
        <v>4</v>
      </c>
    </row>
    <row r="12" spans="1:12" ht="21.75" thickBot="1">
      <c r="B12" s="128" t="s">
        <v>6</v>
      </c>
    </row>
    <row r="13" spans="1:12" ht="21.75" thickBot="1">
      <c r="C13" s="128" t="s">
        <v>11</v>
      </c>
      <c r="D13" s="132"/>
      <c r="E13" s="128" t="s">
        <v>3</v>
      </c>
      <c r="F13" s="128" t="s">
        <v>9</v>
      </c>
      <c r="G13" s="131"/>
      <c r="H13" s="128" t="s">
        <v>13</v>
      </c>
      <c r="I13" s="128" t="s">
        <v>12</v>
      </c>
      <c r="J13" s="131"/>
      <c r="K13" s="128" t="s">
        <v>14</v>
      </c>
    </row>
    <row r="14" spans="1:12" ht="21.75" thickBot="1">
      <c r="B14" s="128" t="s">
        <v>15</v>
      </c>
    </row>
    <row r="15" spans="1:12" ht="21.75" thickBot="1">
      <c r="C15" s="128" t="s">
        <v>11</v>
      </c>
      <c r="D15" s="131"/>
      <c r="E15" s="128" t="s">
        <v>3</v>
      </c>
      <c r="F15" s="128" t="s">
        <v>9</v>
      </c>
      <c r="G15" s="131"/>
      <c r="H15" s="128" t="s">
        <v>13</v>
      </c>
      <c r="I15" s="128" t="s">
        <v>12</v>
      </c>
      <c r="J15" s="131"/>
      <c r="K15" s="128" t="s">
        <v>14</v>
      </c>
    </row>
    <row r="18" spans="2:7">
      <c r="B18" s="133" t="s">
        <v>110</v>
      </c>
      <c r="C18" s="133"/>
      <c r="D18" s="133"/>
      <c r="E18" s="96" t="s">
        <v>157</v>
      </c>
      <c r="F18" s="96"/>
      <c r="G18" s="96"/>
    </row>
    <row r="19" spans="2:7">
      <c r="C19" s="134" t="s">
        <v>126</v>
      </c>
    </row>
    <row r="21" spans="2:7">
      <c r="B21" s="128" t="s">
        <v>122</v>
      </c>
      <c r="C21" s="135" t="s">
        <v>123</v>
      </c>
    </row>
    <row r="22" spans="2:7">
      <c r="B22" s="128" t="s">
        <v>155</v>
      </c>
      <c r="C22" s="135" t="s">
        <v>156</v>
      </c>
    </row>
  </sheetData>
  <mergeCells count="1">
    <mergeCell ref="A1:L1"/>
  </mergeCells>
  <phoneticPr fontId="2" type="noConversion"/>
  <hyperlinks>
    <hyperlink ref="C21" r:id="rId1"/>
    <hyperlink ref="C22" r:id="rId2"/>
  </hyperlinks>
  <pageMargins left="0.75" right="0.75" top="1" bottom="1" header="0.5" footer="0.5"/>
  <pageSetup paperSize="9" orientation="portrait" horizontalDpi="300" verticalDpi="300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8"/>
  <sheetViews>
    <sheetView workbookViewId="0">
      <selection activeCell="O3" sqref="O3:P3"/>
    </sheetView>
  </sheetViews>
  <sheetFormatPr defaultRowHeight="16.5"/>
  <cols>
    <col min="2" max="2" width="12.75" customWidth="1"/>
    <col min="9" max="9" width="10.75" customWidth="1"/>
    <col min="11" max="11" width="9" customWidth="1"/>
  </cols>
  <sheetData>
    <row r="1" spans="1:16">
      <c r="A1" s="94">
        <v>0.2</v>
      </c>
    </row>
    <row r="2" spans="1:16">
      <c r="B2" s="105" t="s">
        <v>83</v>
      </c>
      <c r="C2" s="105" t="s">
        <v>16</v>
      </c>
    </row>
    <row r="3" spans="1:16">
      <c r="K3" s="94">
        <v>0.1</v>
      </c>
    </row>
    <row r="4" spans="1:16" ht="17.25" thickBot="1">
      <c r="B4" t="s">
        <v>148</v>
      </c>
      <c r="I4" t="s">
        <v>38</v>
      </c>
      <c r="K4" t="s">
        <v>48</v>
      </c>
    </row>
    <row r="5" spans="1:16" ht="17.25" thickBot="1">
      <c r="B5" s="18"/>
      <c r="C5" s="19" t="s">
        <v>39</v>
      </c>
      <c r="D5" s="19"/>
      <c r="E5" s="19"/>
      <c r="F5" s="19" t="s">
        <v>33</v>
      </c>
      <c r="G5" s="19" t="s">
        <v>34</v>
      </c>
      <c r="H5" s="19" t="s">
        <v>35</v>
      </c>
      <c r="I5" s="20" t="s">
        <v>36</v>
      </c>
      <c r="K5" t="s">
        <v>42</v>
      </c>
    </row>
    <row r="6" spans="1:16" ht="17.25" thickBot="1">
      <c r="A6" t="s">
        <v>43</v>
      </c>
      <c r="B6" s="24" t="s">
        <v>17</v>
      </c>
      <c r="C6" s="25" t="s">
        <v>18</v>
      </c>
      <c r="D6" s="25"/>
      <c r="E6" s="25"/>
      <c r="F6" s="25">
        <v>18.010000000000002</v>
      </c>
      <c r="G6" s="25">
        <v>33.89</v>
      </c>
      <c r="H6" s="25">
        <v>81.56</v>
      </c>
      <c r="I6" s="26" t="s">
        <v>37</v>
      </c>
      <c r="K6" t="s">
        <v>47</v>
      </c>
    </row>
    <row r="7" spans="1:16" ht="17.25" thickBot="1">
      <c r="B7" s="24" t="s">
        <v>17</v>
      </c>
      <c r="C7" s="25" t="s">
        <v>19</v>
      </c>
      <c r="D7" s="25"/>
      <c r="E7" s="25"/>
      <c r="F7" s="25">
        <v>15.09</v>
      </c>
      <c r="G7" s="25">
        <v>32.57</v>
      </c>
      <c r="H7" s="25">
        <v>74.77</v>
      </c>
      <c r="I7" s="27">
        <v>189.53</v>
      </c>
      <c r="K7" s="141"/>
      <c r="L7" s="142"/>
      <c r="M7" s="142"/>
      <c r="N7" s="142"/>
      <c r="O7" s="142"/>
      <c r="P7" s="143"/>
    </row>
    <row r="8" spans="1:16" ht="17.25" thickBot="1">
      <c r="B8" s="4" t="s">
        <v>17</v>
      </c>
      <c r="C8" s="5" t="s">
        <v>20</v>
      </c>
      <c r="D8" s="5"/>
      <c r="E8" s="5"/>
      <c r="F8" s="5">
        <v>19.91</v>
      </c>
      <c r="G8" s="5">
        <v>26.94</v>
      </c>
      <c r="H8" s="5">
        <v>65.099999999999994</v>
      </c>
      <c r="I8" s="6">
        <v>175.91</v>
      </c>
      <c r="K8" s="144"/>
      <c r="L8" s="145"/>
      <c r="M8" s="145"/>
      <c r="N8" s="145"/>
      <c r="O8" s="145"/>
      <c r="P8" s="146"/>
    </row>
    <row r="9" spans="1:16" ht="17.25" thickBot="1">
      <c r="B9" s="24" t="s">
        <v>17</v>
      </c>
      <c r="C9" s="25" t="s">
        <v>21</v>
      </c>
      <c r="D9" s="25"/>
      <c r="E9" s="25"/>
      <c r="F9" s="25">
        <v>9.25</v>
      </c>
      <c r="G9" s="25">
        <v>5.38</v>
      </c>
      <c r="H9" s="25">
        <v>27.51</v>
      </c>
      <c r="I9" s="27">
        <v>97.16</v>
      </c>
      <c r="K9" s="144"/>
      <c r="L9" s="145"/>
      <c r="M9" s="145"/>
      <c r="N9" s="145"/>
      <c r="O9" s="145"/>
      <c r="P9" s="146"/>
    </row>
    <row r="10" spans="1:16" ht="17.25" thickBot="1">
      <c r="A10" t="s">
        <v>44</v>
      </c>
      <c r="B10" s="21" t="s">
        <v>22</v>
      </c>
      <c r="C10" s="22" t="s">
        <v>23</v>
      </c>
      <c r="D10" s="22"/>
      <c r="E10" s="22"/>
      <c r="F10" s="22">
        <v>24.5</v>
      </c>
      <c r="G10" s="22">
        <v>27.59</v>
      </c>
      <c r="H10" s="22">
        <v>54.53</v>
      </c>
      <c r="I10" s="23">
        <v>161.62</v>
      </c>
      <c r="K10" s="144"/>
      <c r="L10" s="145"/>
      <c r="M10" s="145"/>
      <c r="N10" s="145"/>
      <c r="O10" s="145"/>
      <c r="P10" s="146"/>
    </row>
    <row r="11" spans="1:16" ht="17.25" thickBot="1">
      <c r="B11" s="28" t="s">
        <v>22</v>
      </c>
      <c r="C11" s="29" t="s">
        <v>24</v>
      </c>
      <c r="D11" s="29"/>
      <c r="E11" s="29"/>
      <c r="F11" s="29">
        <v>39.99</v>
      </c>
      <c r="G11" s="29">
        <v>37.65</v>
      </c>
      <c r="H11" s="29">
        <v>53.3</v>
      </c>
      <c r="I11" s="30">
        <v>129.31</v>
      </c>
      <c r="K11" s="144"/>
      <c r="L11" s="145"/>
      <c r="M11" s="145"/>
      <c r="N11" s="145"/>
      <c r="O11" s="145"/>
      <c r="P11" s="146"/>
    </row>
    <row r="12" spans="1:16" ht="17.25" thickBot="1">
      <c r="B12" s="21" t="s">
        <v>22</v>
      </c>
      <c r="C12" s="22" t="s">
        <v>25</v>
      </c>
      <c r="D12" s="22"/>
      <c r="E12" s="22"/>
      <c r="F12" s="22">
        <v>28.05</v>
      </c>
      <c r="G12" s="22">
        <v>26.94</v>
      </c>
      <c r="H12" s="22">
        <v>48.16</v>
      </c>
      <c r="I12" s="23">
        <v>127.71</v>
      </c>
      <c r="K12" s="144"/>
      <c r="L12" s="145"/>
      <c r="M12" s="145"/>
      <c r="N12" s="145"/>
      <c r="O12" s="145"/>
      <c r="P12" s="146"/>
    </row>
    <row r="13" spans="1:16" ht="17.25" thickBot="1">
      <c r="B13" s="28" t="s">
        <v>22</v>
      </c>
      <c r="C13" s="29" t="s">
        <v>26</v>
      </c>
      <c r="D13" s="29"/>
      <c r="E13" s="29"/>
      <c r="F13" s="29">
        <v>27.17</v>
      </c>
      <c r="G13" s="29">
        <v>27.93</v>
      </c>
      <c r="H13" s="29">
        <v>41.81</v>
      </c>
      <c r="I13" s="30">
        <v>132.79</v>
      </c>
      <c r="K13" s="144"/>
      <c r="L13" s="145"/>
      <c r="M13" s="145"/>
      <c r="N13" s="145"/>
      <c r="O13" s="145"/>
      <c r="P13" s="146"/>
    </row>
    <row r="14" spans="1:16" ht="17.25" thickBot="1">
      <c r="B14" s="21" t="s">
        <v>22</v>
      </c>
      <c r="C14" s="22" t="s">
        <v>27</v>
      </c>
      <c r="D14" s="22"/>
      <c r="E14" s="22"/>
      <c r="F14" s="22">
        <v>28.21</v>
      </c>
      <c r="G14" s="22">
        <v>23.71</v>
      </c>
      <c r="H14" s="22">
        <v>29.29</v>
      </c>
      <c r="I14" s="23">
        <v>117.71</v>
      </c>
      <c r="K14" s="144"/>
      <c r="L14" s="145"/>
      <c r="M14" s="145"/>
      <c r="N14" s="145"/>
      <c r="O14" s="145"/>
      <c r="P14" s="146"/>
    </row>
    <row r="15" spans="1:16" ht="17.25" thickBot="1">
      <c r="A15" t="s">
        <v>45</v>
      </c>
      <c r="B15" s="31" t="s">
        <v>28</v>
      </c>
      <c r="C15" s="32" t="s">
        <v>29</v>
      </c>
      <c r="D15" s="32"/>
      <c r="E15" s="32"/>
      <c r="F15" s="32">
        <v>-3.71</v>
      </c>
      <c r="G15" s="32">
        <v>1.25</v>
      </c>
      <c r="H15" s="32">
        <v>22.08</v>
      </c>
      <c r="I15" s="33">
        <v>83.05</v>
      </c>
      <c r="K15" s="144"/>
      <c r="L15" s="145"/>
      <c r="M15" s="145"/>
      <c r="N15" s="145"/>
      <c r="O15" s="145"/>
      <c r="P15" s="146"/>
    </row>
    <row r="16" spans="1:16" ht="17.25" thickBot="1">
      <c r="B16" s="15" t="s">
        <v>28</v>
      </c>
      <c r="C16" s="16" t="s">
        <v>30</v>
      </c>
      <c r="D16" s="16"/>
      <c r="E16" s="16"/>
      <c r="F16" s="16">
        <v>2.31</v>
      </c>
      <c r="G16" s="16">
        <v>2.0499999999999998</v>
      </c>
      <c r="H16" s="16">
        <v>18.32</v>
      </c>
      <c r="I16" s="17">
        <v>82.02</v>
      </c>
      <c r="K16" s="144"/>
      <c r="L16" s="145"/>
      <c r="M16" s="145"/>
      <c r="N16" s="145"/>
      <c r="O16" s="145"/>
      <c r="P16" s="146"/>
    </row>
    <row r="17" spans="1:16" ht="17.25" thickBot="1">
      <c r="A17" t="s">
        <v>46</v>
      </c>
      <c r="B17" s="34" t="s">
        <v>32</v>
      </c>
      <c r="C17" s="35" t="s">
        <v>31</v>
      </c>
      <c r="D17" s="35"/>
      <c r="E17" s="35"/>
      <c r="F17" s="35">
        <v>-3.54</v>
      </c>
      <c r="G17" s="35">
        <v>-8.1300000000000008</v>
      </c>
      <c r="H17" s="35">
        <v>6.79</v>
      </c>
      <c r="I17" s="36">
        <v>50.96</v>
      </c>
      <c r="K17" s="147"/>
      <c r="L17" s="148"/>
      <c r="M17" s="148"/>
      <c r="N17" s="148"/>
      <c r="O17" s="148"/>
      <c r="P17" s="149"/>
    </row>
    <row r="19" spans="1:16" ht="17.25" thickBot="1">
      <c r="A19" s="94">
        <v>0.1</v>
      </c>
      <c r="B19" t="s">
        <v>49</v>
      </c>
    </row>
    <row r="20" spans="1:16" ht="17.25" thickBot="1">
      <c r="C20" s="18" t="s">
        <v>39</v>
      </c>
      <c r="D20" s="19"/>
      <c r="E20" s="139" t="s">
        <v>52</v>
      </c>
      <c r="F20" s="140"/>
      <c r="H20" t="s">
        <v>51</v>
      </c>
    </row>
    <row r="21" spans="1:16" ht="17.25" thickBot="1">
      <c r="C21" s="24" t="s">
        <v>18</v>
      </c>
      <c r="D21" s="25"/>
      <c r="E21" s="25"/>
      <c r="F21" s="26" t="s">
        <v>53</v>
      </c>
    </row>
    <row r="22" spans="1:16" ht="17.25" thickBot="1">
      <c r="C22" s="24" t="s">
        <v>19</v>
      </c>
      <c r="D22" s="25"/>
      <c r="E22" s="25"/>
      <c r="F22" s="27">
        <v>189.53</v>
      </c>
      <c r="H22" s="51"/>
      <c r="I22" t="s">
        <v>50</v>
      </c>
    </row>
    <row r="23" spans="1:16" ht="17.25" thickBot="1">
      <c r="C23" s="4" t="s">
        <v>20</v>
      </c>
      <c r="D23" s="5"/>
      <c r="E23" s="5"/>
      <c r="F23" s="6">
        <v>175.91</v>
      </c>
      <c r="H23" s="51"/>
      <c r="I23" t="s">
        <v>50</v>
      </c>
    </row>
    <row r="24" spans="1:16" ht="17.25" thickBot="1">
      <c r="C24" s="24" t="s">
        <v>21</v>
      </c>
      <c r="D24" s="25"/>
      <c r="E24" s="25"/>
      <c r="F24" s="27">
        <v>97.16</v>
      </c>
      <c r="H24" s="51"/>
      <c r="I24" t="s">
        <v>50</v>
      </c>
    </row>
    <row r="25" spans="1:16" ht="17.25" thickBot="1">
      <c r="C25" s="21" t="s">
        <v>23</v>
      </c>
      <c r="D25" s="22"/>
      <c r="E25" s="22"/>
      <c r="F25" s="23">
        <v>161.62</v>
      </c>
      <c r="H25" s="51"/>
      <c r="I25" t="s">
        <v>50</v>
      </c>
    </row>
    <row r="26" spans="1:16" ht="17.25" thickBot="1">
      <c r="C26" s="28" t="s">
        <v>24</v>
      </c>
      <c r="D26" s="29"/>
      <c r="E26" s="29"/>
      <c r="F26" s="30">
        <v>129.31</v>
      </c>
      <c r="H26" s="51"/>
      <c r="I26" t="s">
        <v>50</v>
      </c>
    </row>
    <row r="27" spans="1:16" ht="17.25" thickBot="1">
      <c r="C27" s="21" t="s">
        <v>25</v>
      </c>
      <c r="D27" s="22"/>
      <c r="E27" s="22"/>
      <c r="F27" s="23">
        <v>127.71</v>
      </c>
      <c r="H27" s="51"/>
      <c r="I27" t="s">
        <v>50</v>
      </c>
    </row>
    <row r="28" spans="1:16" ht="17.25" thickBot="1">
      <c r="C28" s="28" t="s">
        <v>26</v>
      </c>
      <c r="D28" s="29"/>
      <c r="E28" s="29"/>
      <c r="F28" s="30">
        <v>132.79</v>
      </c>
      <c r="H28" s="51"/>
      <c r="I28" t="s">
        <v>50</v>
      </c>
    </row>
    <row r="29" spans="1:16" ht="17.25" thickBot="1">
      <c r="C29" s="21" t="s">
        <v>27</v>
      </c>
      <c r="D29" s="22"/>
      <c r="E29" s="22"/>
      <c r="F29" s="23">
        <v>117.71</v>
      </c>
      <c r="H29" s="51"/>
      <c r="I29" t="s">
        <v>50</v>
      </c>
    </row>
    <row r="30" spans="1:16" ht="17.25" thickBot="1">
      <c r="C30" s="31" t="s">
        <v>29</v>
      </c>
      <c r="D30" s="32"/>
      <c r="E30" s="32"/>
      <c r="F30" s="33">
        <v>83.05</v>
      </c>
      <c r="H30" s="51"/>
      <c r="I30" t="s">
        <v>50</v>
      </c>
    </row>
    <row r="31" spans="1:16" ht="17.25" thickBot="1">
      <c r="C31" s="15" t="s">
        <v>30</v>
      </c>
      <c r="D31" s="16"/>
      <c r="E31" s="16"/>
      <c r="F31" s="17">
        <v>82.02</v>
      </c>
      <c r="H31" s="51"/>
      <c r="I31" t="s">
        <v>50</v>
      </c>
    </row>
    <row r="32" spans="1:16" ht="17.25" thickBot="1">
      <c r="C32" s="34" t="s">
        <v>31</v>
      </c>
      <c r="D32" s="35"/>
      <c r="E32" s="35"/>
      <c r="F32" s="36">
        <v>50.96</v>
      </c>
      <c r="H32" s="51"/>
      <c r="I32" t="s">
        <v>50</v>
      </c>
    </row>
    <row r="36" spans="1:6" ht="21">
      <c r="A36" s="95" t="s">
        <v>110</v>
      </c>
      <c r="B36" s="95"/>
      <c r="C36" s="95"/>
      <c r="D36" s="96" t="s">
        <v>157</v>
      </c>
      <c r="E36" s="96"/>
      <c r="F36" s="96"/>
    </row>
    <row r="37" spans="1:6">
      <c r="B37" s="111" t="s">
        <v>126</v>
      </c>
    </row>
    <row r="39" spans="1:6">
      <c r="A39" t="s">
        <v>122</v>
      </c>
      <c r="B39" s="110" t="s">
        <v>123</v>
      </c>
    </row>
    <row r="40" spans="1:6">
      <c r="A40" t="s">
        <v>155</v>
      </c>
      <c r="B40" s="110" t="s">
        <v>156</v>
      </c>
    </row>
    <row r="1002" spans="2:12" ht="17.25" thickBot="1">
      <c r="F1002" t="s">
        <v>40</v>
      </c>
      <c r="L1002" t="s">
        <v>34</v>
      </c>
    </row>
    <row r="1003" spans="2:12" ht="17.25" thickBot="1">
      <c r="B1003" s="28" t="s">
        <v>22</v>
      </c>
      <c r="C1003" s="29" t="s">
        <v>24</v>
      </c>
      <c r="D1003" s="29"/>
      <c r="E1003" s="29"/>
      <c r="F1003" s="29">
        <v>39.99</v>
      </c>
      <c r="H1003" s="28" t="s">
        <v>22</v>
      </c>
      <c r="I1003" s="29" t="s">
        <v>24</v>
      </c>
      <c r="J1003" s="29"/>
      <c r="K1003" s="29"/>
      <c r="L1003" s="29">
        <v>37.65</v>
      </c>
    </row>
    <row r="1004" spans="2:12" ht="17.25" thickBot="1">
      <c r="B1004" s="28" t="s">
        <v>22</v>
      </c>
      <c r="C1004" s="29" t="s">
        <v>27</v>
      </c>
      <c r="D1004" s="29"/>
      <c r="E1004" s="29"/>
      <c r="F1004" s="29">
        <v>28.21</v>
      </c>
      <c r="H1004" s="24" t="s">
        <v>17</v>
      </c>
      <c r="I1004" s="25" t="s">
        <v>18</v>
      </c>
      <c r="J1004" s="25"/>
      <c r="K1004" s="25"/>
      <c r="L1004" s="25">
        <v>33.89</v>
      </c>
    </row>
    <row r="1005" spans="2:12" ht="17.25" thickBot="1">
      <c r="B1005" s="21" t="s">
        <v>22</v>
      </c>
      <c r="C1005" s="22" t="s">
        <v>25</v>
      </c>
      <c r="D1005" s="22"/>
      <c r="E1005" s="22"/>
      <c r="F1005" s="22">
        <v>28.05</v>
      </c>
      <c r="H1005" s="4" t="s">
        <v>17</v>
      </c>
      <c r="I1005" s="5" t="s">
        <v>19</v>
      </c>
      <c r="J1005" s="5"/>
      <c r="K1005" s="5"/>
      <c r="L1005" s="5">
        <v>32.57</v>
      </c>
    </row>
    <row r="1006" spans="2:12" ht="17.25" thickBot="1">
      <c r="B1006" s="28" t="s">
        <v>22</v>
      </c>
      <c r="C1006" s="29" t="s">
        <v>26</v>
      </c>
      <c r="D1006" s="29"/>
      <c r="E1006" s="29"/>
      <c r="F1006" s="29">
        <v>27.17</v>
      </c>
      <c r="H1006" s="28" t="s">
        <v>22</v>
      </c>
      <c r="I1006" s="29" t="s">
        <v>26</v>
      </c>
      <c r="J1006" s="29"/>
      <c r="K1006" s="29"/>
      <c r="L1006" s="29">
        <v>27.93</v>
      </c>
    </row>
    <row r="1007" spans="2:12" ht="17.25" thickBot="1">
      <c r="B1007" s="21" t="s">
        <v>22</v>
      </c>
      <c r="C1007" s="22" t="s">
        <v>23</v>
      </c>
      <c r="D1007" s="22"/>
      <c r="E1007" s="22"/>
      <c r="F1007" s="22">
        <v>24.5</v>
      </c>
      <c r="H1007" s="21" t="s">
        <v>22</v>
      </c>
      <c r="I1007" s="22" t="s">
        <v>23</v>
      </c>
      <c r="J1007" s="22"/>
      <c r="K1007" s="22"/>
      <c r="L1007" s="22">
        <v>27.59</v>
      </c>
    </row>
    <row r="1008" spans="2:12" ht="17.25" thickBot="1">
      <c r="B1008" s="24" t="s">
        <v>17</v>
      </c>
      <c r="C1008" s="25" t="s">
        <v>20</v>
      </c>
      <c r="D1008" s="25"/>
      <c r="E1008" s="25"/>
      <c r="F1008" s="25">
        <v>19.91</v>
      </c>
      <c r="H1008" s="24" t="s">
        <v>17</v>
      </c>
      <c r="I1008" s="25" t="s">
        <v>20</v>
      </c>
      <c r="J1008" s="25"/>
      <c r="K1008" s="25"/>
      <c r="L1008" s="25">
        <v>26.94</v>
      </c>
    </row>
    <row r="1009" spans="2:12" ht="17.25" thickBot="1">
      <c r="B1009" s="4" t="s">
        <v>17</v>
      </c>
      <c r="C1009" s="5" t="s">
        <v>18</v>
      </c>
      <c r="D1009" s="5"/>
      <c r="E1009" s="5"/>
      <c r="F1009" s="5">
        <v>18.010000000000002</v>
      </c>
      <c r="H1009" s="21" t="s">
        <v>22</v>
      </c>
      <c r="I1009" s="22" t="s">
        <v>25</v>
      </c>
      <c r="J1009" s="22"/>
      <c r="K1009" s="22"/>
      <c r="L1009" s="22">
        <v>26.94</v>
      </c>
    </row>
    <row r="1010" spans="2:12" ht="17.25" thickBot="1">
      <c r="B1010" s="24" t="s">
        <v>17</v>
      </c>
      <c r="C1010" s="25" t="s">
        <v>19</v>
      </c>
      <c r="D1010" s="25"/>
      <c r="E1010" s="25"/>
      <c r="F1010" s="25">
        <v>15.09</v>
      </c>
      <c r="H1010" s="28" t="s">
        <v>22</v>
      </c>
      <c r="I1010" s="29" t="s">
        <v>27</v>
      </c>
      <c r="J1010" s="29"/>
      <c r="K1010" s="29"/>
      <c r="L1010" s="29">
        <v>23.71</v>
      </c>
    </row>
    <row r="1011" spans="2:12" ht="17.25" thickBot="1">
      <c r="B1011" s="4" t="s">
        <v>17</v>
      </c>
      <c r="C1011" s="5" t="s">
        <v>21</v>
      </c>
      <c r="D1011" s="5"/>
      <c r="E1011" s="5"/>
      <c r="F1011" s="5">
        <v>9.25</v>
      </c>
      <c r="H1011" s="4" t="s">
        <v>17</v>
      </c>
      <c r="I1011" s="5" t="s">
        <v>21</v>
      </c>
      <c r="J1011" s="5"/>
      <c r="K1011" s="5"/>
      <c r="L1011" s="5">
        <v>5.38</v>
      </c>
    </row>
    <row r="1012" spans="2:12" ht="17.25" thickBot="1">
      <c r="B1012" s="39" t="s">
        <v>28</v>
      </c>
      <c r="C1012" s="40" t="s">
        <v>30</v>
      </c>
      <c r="D1012" s="40"/>
      <c r="E1012" s="40"/>
      <c r="F1012" s="40">
        <v>2.31</v>
      </c>
      <c r="H1012" s="39" t="s">
        <v>28</v>
      </c>
      <c r="I1012" s="40" t="s">
        <v>30</v>
      </c>
      <c r="J1012" s="40"/>
      <c r="K1012" s="40"/>
      <c r="L1012" s="40">
        <v>2.0499999999999998</v>
      </c>
    </row>
    <row r="1013" spans="2:12" ht="17.25" thickBot="1">
      <c r="B1013" s="37" t="s">
        <v>32</v>
      </c>
      <c r="C1013" s="38" t="s">
        <v>31</v>
      </c>
      <c r="D1013" s="38"/>
      <c r="E1013" s="38"/>
      <c r="F1013" s="38">
        <v>-3.54</v>
      </c>
      <c r="H1013" s="42" t="s">
        <v>28</v>
      </c>
      <c r="I1013" s="43" t="s">
        <v>29</v>
      </c>
      <c r="J1013" s="43"/>
      <c r="K1013" s="43"/>
      <c r="L1013" s="43">
        <v>1.25</v>
      </c>
    </row>
    <row r="1014" spans="2:12" ht="17.25" thickBot="1">
      <c r="B1014" s="39" t="s">
        <v>28</v>
      </c>
      <c r="C1014" s="40" t="s">
        <v>29</v>
      </c>
      <c r="D1014" s="40"/>
      <c r="E1014" s="40"/>
      <c r="F1014" s="40">
        <v>-3.71</v>
      </c>
      <c r="H1014" s="34" t="s">
        <v>32</v>
      </c>
      <c r="I1014" s="35" t="s">
        <v>31</v>
      </c>
      <c r="J1014" s="35"/>
      <c r="K1014" s="35"/>
      <c r="L1014" s="35">
        <v>-8.1300000000000008</v>
      </c>
    </row>
    <row r="1016" spans="2:12" ht="17.25" thickBot="1">
      <c r="F1016" t="s">
        <v>41</v>
      </c>
      <c r="L1016" t="s">
        <v>36</v>
      </c>
    </row>
    <row r="1017" spans="2:12" ht="17.25" thickBot="1">
      <c r="B1017" s="24" t="s">
        <v>17</v>
      </c>
      <c r="C1017" s="25" t="s">
        <v>18</v>
      </c>
      <c r="D1017" s="25"/>
      <c r="E1017" s="25"/>
      <c r="F1017" s="25">
        <v>81.56</v>
      </c>
      <c r="H1017" s="24" t="s">
        <v>17</v>
      </c>
      <c r="I1017" s="25" t="s">
        <v>18</v>
      </c>
      <c r="J1017" s="25"/>
      <c r="K1017" s="25"/>
      <c r="L1017" s="26" t="s">
        <v>37</v>
      </c>
    </row>
    <row r="1018" spans="2:12" ht="17.25" thickBot="1">
      <c r="B1018" s="24" t="s">
        <v>17</v>
      </c>
      <c r="C1018" s="25" t="s">
        <v>19</v>
      </c>
      <c r="D1018" s="25"/>
      <c r="E1018" s="25"/>
      <c r="F1018" s="25">
        <v>74.77</v>
      </c>
      <c r="H1018" s="24" t="s">
        <v>17</v>
      </c>
      <c r="I1018" s="25" t="s">
        <v>19</v>
      </c>
      <c r="J1018" s="25"/>
      <c r="K1018" s="25"/>
      <c r="L1018" s="27">
        <v>189.53</v>
      </c>
    </row>
    <row r="1019" spans="2:12" ht="17.25" thickBot="1">
      <c r="B1019" s="4" t="s">
        <v>17</v>
      </c>
      <c r="C1019" s="5" t="s">
        <v>20</v>
      </c>
      <c r="D1019" s="5"/>
      <c r="E1019" s="5"/>
      <c r="F1019" s="5">
        <v>65.099999999999994</v>
      </c>
      <c r="H1019" s="4" t="s">
        <v>17</v>
      </c>
      <c r="I1019" s="5" t="s">
        <v>20</v>
      </c>
      <c r="J1019" s="5"/>
      <c r="K1019" s="5"/>
      <c r="L1019" s="6">
        <v>175.91</v>
      </c>
    </row>
    <row r="1020" spans="2:12" ht="17.25" thickBot="1">
      <c r="B1020" s="28" t="s">
        <v>22</v>
      </c>
      <c r="C1020" s="29" t="s">
        <v>23</v>
      </c>
      <c r="D1020" s="29"/>
      <c r="E1020" s="29"/>
      <c r="F1020" s="29">
        <v>54.53</v>
      </c>
      <c r="H1020" s="28" t="s">
        <v>22</v>
      </c>
      <c r="I1020" s="29" t="s">
        <v>23</v>
      </c>
      <c r="J1020" s="29"/>
      <c r="K1020" s="29"/>
      <c r="L1020" s="30">
        <v>161.62</v>
      </c>
    </row>
    <row r="1021" spans="2:12" ht="17.25" thickBot="1">
      <c r="B1021" s="21" t="s">
        <v>22</v>
      </c>
      <c r="C1021" s="22" t="s">
        <v>24</v>
      </c>
      <c r="D1021" s="22"/>
      <c r="E1021" s="22"/>
      <c r="F1021" s="22">
        <v>53.3</v>
      </c>
      <c r="H1021" s="21" t="s">
        <v>22</v>
      </c>
      <c r="I1021" s="22" t="s">
        <v>26</v>
      </c>
      <c r="J1021" s="22"/>
      <c r="K1021" s="22"/>
      <c r="L1021" s="23">
        <v>132.79</v>
      </c>
    </row>
    <row r="1022" spans="2:12" ht="17.25" thickBot="1">
      <c r="B1022" s="28" t="s">
        <v>22</v>
      </c>
      <c r="C1022" s="29" t="s">
        <v>25</v>
      </c>
      <c r="D1022" s="29"/>
      <c r="E1022" s="29"/>
      <c r="F1022" s="29">
        <v>48.16</v>
      </c>
      <c r="H1022" s="28" t="s">
        <v>22</v>
      </c>
      <c r="I1022" s="29" t="s">
        <v>24</v>
      </c>
      <c r="J1022" s="29"/>
      <c r="K1022" s="29"/>
      <c r="L1022" s="30">
        <v>129.31</v>
      </c>
    </row>
    <row r="1023" spans="2:12" ht="17.25" thickBot="1">
      <c r="B1023" s="21" t="s">
        <v>22</v>
      </c>
      <c r="C1023" s="22" t="s">
        <v>26</v>
      </c>
      <c r="D1023" s="22"/>
      <c r="E1023" s="22"/>
      <c r="F1023" s="22">
        <v>41.81</v>
      </c>
      <c r="H1023" s="21" t="s">
        <v>22</v>
      </c>
      <c r="I1023" s="22" t="s">
        <v>25</v>
      </c>
      <c r="J1023" s="22"/>
      <c r="K1023" s="22"/>
      <c r="L1023" s="23">
        <v>127.71</v>
      </c>
    </row>
    <row r="1024" spans="2:12" ht="17.25" thickBot="1">
      <c r="B1024" s="28" t="s">
        <v>22</v>
      </c>
      <c r="C1024" s="29" t="s">
        <v>27</v>
      </c>
      <c r="D1024" s="29"/>
      <c r="E1024" s="29"/>
      <c r="F1024" s="29">
        <v>29.29</v>
      </c>
      <c r="H1024" s="28" t="s">
        <v>22</v>
      </c>
      <c r="I1024" s="29" t="s">
        <v>27</v>
      </c>
      <c r="J1024" s="29"/>
      <c r="K1024" s="29"/>
      <c r="L1024" s="30">
        <v>117.71</v>
      </c>
    </row>
    <row r="1025" spans="2:12" ht="17.25" thickBot="1">
      <c r="B1025" s="4" t="s">
        <v>17</v>
      </c>
      <c r="C1025" s="5" t="s">
        <v>21</v>
      </c>
      <c r="D1025" s="5"/>
      <c r="E1025" s="5"/>
      <c r="F1025" s="5">
        <v>27.51</v>
      </c>
      <c r="H1025" s="4" t="s">
        <v>17</v>
      </c>
      <c r="I1025" s="5" t="s">
        <v>21</v>
      </c>
      <c r="J1025" s="5"/>
      <c r="K1025" s="5"/>
      <c r="L1025" s="6">
        <v>97.16</v>
      </c>
    </row>
    <row r="1026" spans="2:12" ht="17.25" thickBot="1">
      <c r="B1026" s="39" t="s">
        <v>28</v>
      </c>
      <c r="C1026" s="40" t="s">
        <v>29</v>
      </c>
      <c r="D1026" s="40"/>
      <c r="E1026" s="40"/>
      <c r="F1026" s="40">
        <v>22.08</v>
      </c>
      <c r="H1026" s="39" t="s">
        <v>28</v>
      </c>
      <c r="I1026" s="40" t="s">
        <v>29</v>
      </c>
      <c r="J1026" s="40"/>
      <c r="K1026" s="40"/>
      <c r="L1026" s="41">
        <v>83.05</v>
      </c>
    </row>
    <row r="1027" spans="2:12" ht="17.25" thickBot="1">
      <c r="B1027" s="42" t="s">
        <v>28</v>
      </c>
      <c r="C1027" s="43" t="s">
        <v>30</v>
      </c>
      <c r="D1027" s="43"/>
      <c r="E1027" s="43"/>
      <c r="F1027" s="43">
        <v>18.32</v>
      </c>
      <c r="H1027" s="42" t="s">
        <v>28</v>
      </c>
      <c r="I1027" s="43" t="s">
        <v>30</v>
      </c>
      <c r="J1027" s="43"/>
      <c r="K1027" s="43"/>
      <c r="L1027" s="44">
        <v>82.02</v>
      </c>
    </row>
    <row r="1028" spans="2:12" ht="17.25" thickBot="1">
      <c r="B1028" s="34" t="s">
        <v>32</v>
      </c>
      <c r="C1028" s="35" t="s">
        <v>31</v>
      </c>
      <c r="D1028" s="35"/>
      <c r="E1028" s="35"/>
      <c r="F1028" s="35">
        <v>6.79</v>
      </c>
      <c r="H1028" s="34" t="s">
        <v>32</v>
      </c>
      <c r="I1028" s="35" t="s">
        <v>31</v>
      </c>
      <c r="J1028" s="35"/>
      <c r="K1028" s="35"/>
      <c r="L1028" s="36">
        <v>50.96</v>
      </c>
    </row>
  </sheetData>
  <mergeCells count="2">
    <mergeCell ref="E20:F20"/>
    <mergeCell ref="K7:P17"/>
  </mergeCells>
  <phoneticPr fontId="4" type="noConversion"/>
  <hyperlinks>
    <hyperlink ref="B39" r:id="rId1"/>
    <hyperlink ref="B40" r:id="rId2"/>
  </hyperlinks>
  <pageMargins left="0.75" right="0.75" top="1" bottom="1" header="0.5" footer="0.5"/>
  <pageSetup paperSize="9" orientation="portrait" horizontalDpi="300" verticalDpi="300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B10" sqref="B10"/>
    </sheetView>
  </sheetViews>
  <sheetFormatPr defaultColWidth="9" defaultRowHeight="16.5"/>
  <cols>
    <col min="1" max="1" width="6" style="47" customWidth="1"/>
    <col min="2" max="5" width="9" style="47"/>
    <col min="6" max="6" width="9.25" style="47" bestFit="1" customWidth="1"/>
    <col min="7" max="7" width="9" style="47"/>
    <col min="8" max="8" width="5.375" style="47" customWidth="1"/>
    <col min="9" max="9" width="5.25" style="47" customWidth="1"/>
    <col min="10" max="10" width="13" style="47" customWidth="1"/>
    <col min="11" max="11" width="13.125" style="47" customWidth="1"/>
    <col min="12" max="12" width="11.25" style="47" customWidth="1"/>
    <col min="13" max="13" width="11.5" style="47" customWidth="1"/>
    <col min="14" max="14" width="11.75" style="47" customWidth="1"/>
    <col min="15" max="15" width="13.625" style="47" customWidth="1"/>
    <col min="16" max="16384" width="9" style="47"/>
  </cols>
  <sheetData>
    <row r="1" spans="1:17">
      <c r="A1" s="112">
        <v>0.2</v>
      </c>
      <c r="B1" s="105" t="s">
        <v>124</v>
      </c>
      <c r="J1" s="47" t="s">
        <v>132</v>
      </c>
      <c r="K1" s="47" t="s">
        <v>135</v>
      </c>
      <c r="L1" s="47" t="s">
        <v>134</v>
      </c>
      <c r="M1" s="47" t="s">
        <v>136</v>
      </c>
      <c r="N1" s="47" t="s">
        <v>138</v>
      </c>
      <c r="O1" s="47" t="s">
        <v>140</v>
      </c>
    </row>
    <row r="2" spans="1:17">
      <c r="C2" s="105"/>
      <c r="H2" s="47" t="s">
        <v>128</v>
      </c>
      <c r="I2" s="47" t="s">
        <v>129</v>
      </c>
      <c r="J2" s="47" t="s">
        <v>131</v>
      </c>
      <c r="L2" s="47" t="s">
        <v>133</v>
      </c>
      <c r="M2" s="47" t="s">
        <v>137</v>
      </c>
      <c r="N2" s="47" t="s">
        <v>139</v>
      </c>
    </row>
    <row r="3" spans="1:17">
      <c r="B3" s="47" t="s">
        <v>130</v>
      </c>
      <c r="H3" s="47">
        <v>1</v>
      </c>
      <c r="I3" s="47">
        <v>57</v>
      </c>
      <c r="J3" s="47">
        <v>198509</v>
      </c>
      <c r="K3" s="47">
        <f>J3</f>
        <v>198509</v>
      </c>
      <c r="L3" s="47">
        <f>2880*H3</f>
        <v>2880</v>
      </c>
      <c r="M3" s="47">
        <f>L3</f>
        <v>2880</v>
      </c>
      <c r="N3" s="47">
        <v>202560</v>
      </c>
      <c r="O3" s="47">
        <v>109680</v>
      </c>
    </row>
    <row r="4" spans="1:17">
      <c r="A4" s="47" t="s">
        <v>142</v>
      </c>
      <c r="B4" s="47" t="s">
        <v>145</v>
      </c>
      <c r="E4" s="47" t="s">
        <v>127</v>
      </c>
      <c r="H4" s="47">
        <v>2</v>
      </c>
      <c r="I4" s="47">
        <v>58</v>
      </c>
      <c r="J4" s="47">
        <v>198509</v>
      </c>
      <c r="K4" s="47">
        <f>J4+K3</f>
        <v>397018</v>
      </c>
      <c r="L4" s="47">
        <f>2880*H4</f>
        <v>5760</v>
      </c>
      <c r="M4" s="47">
        <f>L4+M3</f>
        <v>8640</v>
      </c>
      <c r="N4" s="47">
        <v>402240</v>
      </c>
      <c r="O4" s="47">
        <v>264000</v>
      </c>
    </row>
    <row r="5" spans="1:17">
      <c r="A5" s="47" t="s">
        <v>143</v>
      </c>
      <c r="B5" s="47" t="s">
        <v>146</v>
      </c>
      <c r="E5" s="47" t="s">
        <v>127</v>
      </c>
      <c r="H5" s="47">
        <v>3</v>
      </c>
      <c r="I5" s="47">
        <v>59</v>
      </c>
      <c r="J5" s="47">
        <v>198509</v>
      </c>
      <c r="K5" s="47">
        <f t="shared" ref="K5:K21" si="0">J5+K4</f>
        <v>595527</v>
      </c>
      <c r="L5" s="47">
        <v>8520</v>
      </c>
      <c r="M5" s="47">
        <f t="shared" ref="M5:M21" si="1">L5+M4</f>
        <v>17160</v>
      </c>
      <c r="N5" s="47">
        <v>599040</v>
      </c>
      <c r="O5" s="47">
        <v>419760</v>
      </c>
    </row>
    <row r="6" spans="1:17">
      <c r="A6" s="47" t="s">
        <v>144</v>
      </c>
      <c r="B6" s="47" t="s">
        <v>141</v>
      </c>
      <c r="H6" s="47">
        <v>4</v>
      </c>
      <c r="I6" s="47">
        <v>60</v>
      </c>
      <c r="J6" s="47">
        <v>198509</v>
      </c>
      <c r="K6" s="47">
        <f t="shared" si="0"/>
        <v>794036</v>
      </c>
      <c r="L6" s="47">
        <v>11400</v>
      </c>
      <c r="M6" s="47">
        <f t="shared" si="1"/>
        <v>28560</v>
      </c>
      <c r="N6" s="47">
        <v>793080</v>
      </c>
      <c r="O6" s="47">
        <v>577080</v>
      </c>
      <c r="Q6" s="113"/>
    </row>
    <row r="7" spans="1:17">
      <c r="H7" s="47">
        <v>5</v>
      </c>
      <c r="I7" s="47">
        <v>61</v>
      </c>
      <c r="J7" s="47">
        <v>198509</v>
      </c>
      <c r="K7" s="47">
        <f t="shared" si="0"/>
        <v>992545</v>
      </c>
      <c r="L7" s="47">
        <v>14280</v>
      </c>
      <c r="M7" s="47">
        <f t="shared" si="1"/>
        <v>42840</v>
      </c>
      <c r="N7" s="47">
        <v>1000080</v>
      </c>
      <c r="O7" s="47">
        <v>735840</v>
      </c>
    </row>
    <row r="8" spans="1:17">
      <c r="H8" s="47">
        <v>6</v>
      </c>
      <c r="I8" s="47">
        <v>62</v>
      </c>
      <c r="J8" s="47">
        <v>198509</v>
      </c>
      <c r="K8" s="47">
        <f t="shared" si="0"/>
        <v>1191054</v>
      </c>
      <c r="L8" s="47">
        <v>17040</v>
      </c>
      <c r="M8" s="47">
        <f t="shared" si="1"/>
        <v>59880</v>
      </c>
      <c r="N8" s="47">
        <v>1217520</v>
      </c>
      <c r="O8" s="47">
        <v>1191240</v>
      </c>
    </row>
    <row r="9" spans="1:17">
      <c r="H9" s="47">
        <v>7</v>
      </c>
      <c r="I9" s="47">
        <v>63</v>
      </c>
      <c r="J9" s="47">
        <v>0</v>
      </c>
      <c r="K9" s="47">
        <f t="shared" si="0"/>
        <v>1191054</v>
      </c>
      <c r="L9" s="47">
        <v>27000</v>
      </c>
      <c r="M9" s="47">
        <f t="shared" si="1"/>
        <v>86880</v>
      </c>
      <c r="N9" s="47">
        <v>1227480</v>
      </c>
      <c r="O9" s="47">
        <v>1200480</v>
      </c>
    </row>
    <row r="10" spans="1:17">
      <c r="F10" s="115"/>
      <c r="H10" s="47">
        <v>8</v>
      </c>
      <c r="I10" s="47">
        <v>64</v>
      </c>
      <c r="J10" s="47">
        <v>0</v>
      </c>
      <c r="K10" s="47">
        <f t="shared" si="0"/>
        <v>1191054</v>
      </c>
      <c r="L10" s="47">
        <f>L9</f>
        <v>27000</v>
      </c>
      <c r="M10" s="47">
        <f t="shared" si="1"/>
        <v>113880</v>
      </c>
      <c r="N10" s="47">
        <v>1227480</v>
      </c>
      <c r="O10" s="47">
        <v>1200480</v>
      </c>
    </row>
    <row r="11" spans="1:17">
      <c r="F11" s="115"/>
      <c r="H11" s="47">
        <v>9</v>
      </c>
      <c r="I11" s="47">
        <v>65</v>
      </c>
      <c r="J11" s="47">
        <v>0</v>
      </c>
      <c r="K11" s="47">
        <f t="shared" si="0"/>
        <v>1191054</v>
      </c>
      <c r="L11" s="47">
        <f t="shared" ref="L11:L21" si="2">L10</f>
        <v>27000</v>
      </c>
      <c r="M11" s="47">
        <f t="shared" si="1"/>
        <v>140880</v>
      </c>
      <c r="N11" s="47">
        <v>1227480</v>
      </c>
      <c r="O11" s="47">
        <v>1200480</v>
      </c>
    </row>
    <row r="12" spans="1:17">
      <c r="F12" s="115"/>
      <c r="H12" s="47">
        <v>10</v>
      </c>
      <c r="I12" s="47">
        <v>66</v>
      </c>
      <c r="J12" s="47">
        <v>0</v>
      </c>
      <c r="K12" s="47">
        <f t="shared" si="0"/>
        <v>1191054</v>
      </c>
      <c r="L12" s="47">
        <f t="shared" si="2"/>
        <v>27000</v>
      </c>
      <c r="M12" s="47">
        <f t="shared" si="1"/>
        <v>167880</v>
      </c>
      <c r="N12" s="47">
        <v>1227480</v>
      </c>
      <c r="O12" s="47">
        <v>1200480</v>
      </c>
    </row>
    <row r="13" spans="1:17">
      <c r="H13" s="47">
        <v>11</v>
      </c>
      <c r="I13" s="47">
        <v>67</v>
      </c>
      <c r="J13" s="47">
        <v>0</v>
      </c>
      <c r="K13" s="47">
        <f t="shared" si="0"/>
        <v>1191054</v>
      </c>
      <c r="L13" s="47">
        <f t="shared" si="2"/>
        <v>27000</v>
      </c>
      <c r="M13" s="47">
        <f t="shared" si="1"/>
        <v>194880</v>
      </c>
      <c r="N13" s="47">
        <v>1227480</v>
      </c>
      <c r="O13" s="47">
        <v>1200480</v>
      </c>
    </row>
    <row r="14" spans="1:17">
      <c r="A14" s="116"/>
      <c r="B14" s="116"/>
      <c r="C14" s="116"/>
      <c r="D14" s="116"/>
      <c r="E14" s="116"/>
      <c r="H14" s="47">
        <v>12</v>
      </c>
      <c r="I14" s="47">
        <v>68</v>
      </c>
      <c r="J14" s="47">
        <v>0</v>
      </c>
      <c r="K14" s="47">
        <f t="shared" si="0"/>
        <v>1191054</v>
      </c>
      <c r="L14" s="47">
        <f t="shared" si="2"/>
        <v>27000</v>
      </c>
      <c r="M14" s="47">
        <f t="shared" si="1"/>
        <v>221880</v>
      </c>
      <c r="N14" s="47">
        <v>1227600</v>
      </c>
      <c r="O14" s="47">
        <v>1200600</v>
      </c>
    </row>
    <row r="15" spans="1:17">
      <c r="H15" s="47">
        <v>13</v>
      </c>
      <c r="I15" s="47">
        <v>69</v>
      </c>
      <c r="J15" s="47">
        <v>0</v>
      </c>
      <c r="K15" s="47">
        <f t="shared" si="0"/>
        <v>1191054</v>
      </c>
      <c r="L15" s="47">
        <f t="shared" si="2"/>
        <v>27000</v>
      </c>
      <c r="M15" s="47">
        <f t="shared" si="1"/>
        <v>248880</v>
      </c>
      <c r="N15" s="47">
        <v>1227600</v>
      </c>
      <c r="O15" s="47">
        <v>1200600</v>
      </c>
    </row>
    <row r="16" spans="1:17">
      <c r="H16" s="47">
        <v>14</v>
      </c>
      <c r="I16" s="47">
        <v>70</v>
      </c>
      <c r="J16" s="47">
        <v>0</v>
      </c>
      <c r="K16" s="47">
        <f t="shared" si="0"/>
        <v>1191054</v>
      </c>
      <c r="L16" s="47">
        <f t="shared" si="2"/>
        <v>27000</v>
      </c>
      <c r="M16" s="47">
        <f t="shared" si="1"/>
        <v>275880</v>
      </c>
      <c r="N16" s="47">
        <v>1227480</v>
      </c>
      <c r="O16" s="47">
        <v>1200480</v>
      </c>
    </row>
    <row r="17" spans="1:15">
      <c r="H17" s="47">
        <v>15</v>
      </c>
      <c r="I17" s="47">
        <v>71</v>
      </c>
      <c r="J17" s="47">
        <v>0</v>
      </c>
      <c r="K17" s="47">
        <f t="shared" si="0"/>
        <v>1191054</v>
      </c>
      <c r="L17" s="47">
        <f t="shared" si="2"/>
        <v>27000</v>
      </c>
      <c r="M17" s="47">
        <f t="shared" si="1"/>
        <v>302880</v>
      </c>
      <c r="N17" s="47">
        <v>1227600</v>
      </c>
      <c r="O17" s="47">
        <v>1200600</v>
      </c>
    </row>
    <row r="18" spans="1:15">
      <c r="H18" s="47">
        <v>16</v>
      </c>
      <c r="I18" s="47">
        <v>72</v>
      </c>
      <c r="J18" s="47">
        <v>0</v>
      </c>
      <c r="K18" s="47">
        <f t="shared" si="0"/>
        <v>1191054</v>
      </c>
      <c r="L18" s="47">
        <f t="shared" si="2"/>
        <v>27000</v>
      </c>
      <c r="M18" s="47">
        <f t="shared" si="1"/>
        <v>329880</v>
      </c>
      <c r="N18" s="47">
        <v>1227600</v>
      </c>
      <c r="O18" s="47">
        <v>1200600</v>
      </c>
    </row>
    <row r="19" spans="1:15">
      <c r="H19" s="47">
        <v>17</v>
      </c>
      <c r="I19" s="47">
        <v>73</v>
      </c>
      <c r="J19" s="47">
        <v>0</v>
      </c>
      <c r="K19" s="47">
        <f t="shared" si="0"/>
        <v>1191054</v>
      </c>
      <c r="L19" s="47">
        <f t="shared" si="2"/>
        <v>27000</v>
      </c>
      <c r="M19" s="47">
        <f t="shared" si="1"/>
        <v>356880</v>
      </c>
      <c r="N19" s="47">
        <v>1227480</v>
      </c>
      <c r="O19" s="47">
        <v>1200480</v>
      </c>
    </row>
    <row r="20" spans="1:15">
      <c r="H20" s="47">
        <v>18</v>
      </c>
      <c r="I20" s="47">
        <v>74</v>
      </c>
      <c r="J20" s="47">
        <v>0</v>
      </c>
      <c r="K20" s="47">
        <f t="shared" si="0"/>
        <v>1191054</v>
      </c>
      <c r="L20" s="47">
        <f t="shared" si="2"/>
        <v>27000</v>
      </c>
      <c r="M20" s="47">
        <f t="shared" si="1"/>
        <v>383880</v>
      </c>
      <c r="N20" s="47">
        <v>1227480</v>
      </c>
      <c r="O20" s="47">
        <v>1200480</v>
      </c>
    </row>
    <row r="21" spans="1:15">
      <c r="H21" s="47">
        <v>19</v>
      </c>
      <c r="I21" s="47">
        <v>75</v>
      </c>
      <c r="J21" s="47">
        <v>0</v>
      </c>
      <c r="K21" s="47">
        <f t="shared" si="0"/>
        <v>1191054</v>
      </c>
      <c r="L21" s="47">
        <f t="shared" si="2"/>
        <v>27000</v>
      </c>
      <c r="M21" s="47">
        <f t="shared" si="1"/>
        <v>410880</v>
      </c>
      <c r="N21" s="47">
        <v>1227600</v>
      </c>
      <c r="O21" s="47">
        <v>1200600</v>
      </c>
    </row>
    <row r="23" spans="1:15" ht="21">
      <c r="A23" s="95" t="s">
        <v>110</v>
      </c>
      <c r="B23" s="95"/>
      <c r="C23" s="95"/>
      <c r="E23" s="96"/>
      <c r="F23" s="96"/>
      <c r="G23"/>
      <c r="H23"/>
      <c r="I23"/>
    </row>
    <row r="24" spans="1:15" ht="21">
      <c r="A24"/>
      <c r="B24" s="111" t="s">
        <v>126</v>
      </c>
      <c r="C24"/>
      <c r="D24" s="96" t="s">
        <v>157</v>
      </c>
      <c r="E24"/>
      <c r="F24"/>
      <c r="G24"/>
      <c r="H24"/>
      <c r="I24"/>
    </row>
    <row r="25" spans="1:15">
      <c r="A25"/>
      <c r="B25"/>
      <c r="C25"/>
      <c r="D25"/>
      <c r="E25"/>
      <c r="F25"/>
      <c r="G25"/>
      <c r="H25"/>
      <c r="I25"/>
    </row>
    <row r="26" spans="1:15">
      <c r="A26" t="s">
        <v>122</v>
      </c>
      <c r="B26" s="110" t="s">
        <v>123</v>
      </c>
      <c r="C26"/>
      <c r="D26"/>
      <c r="E26"/>
      <c r="F26"/>
      <c r="G26"/>
      <c r="H26"/>
      <c r="I26"/>
    </row>
    <row r="27" spans="1:15">
      <c r="A27" t="s">
        <v>155</v>
      </c>
      <c r="B27" s="110" t="s">
        <v>156</v>
      </c>
      <c r="C27"/>
      <c r="D27"/>
      <c r="E27"/>
      <c r="F27"/>
      <c r="G27"/>
      <c r="H27"/>
      <c r="I27"/>
    </row>
  </sheetData>
  <phoneticPr fontId="2" type="noConversion"/>
  <hyperlinks>
    <hyperlink ref="B26" r:id="rId1"/>
    <hyperlink ref="B27" r:id="rId2"/>
  </hyperlinks>
  <pageMargins left="0.75" right="0.75" top="1" bottom="1" header="0.5" footer="0.5"/>
  <pageSetup paperSize="9" orientation="portrait" horizontalDpi="300" verticalDpi="300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Normal="100" workbookViewId="0">
      <selection activeCell="B6" sqref="B6"/>
    </sheetView>
  </sheetViews>
  <sheetFormatPr defaultRowHeight="16.5"/>
  <cols>
    <col min="1" max="1" width="9.5" customWidth="1"/>
    <col min="2" max="2" width="25.75" customWidth="1"/>
    <col min="3" max="3" width="22.5" style="114" customWidth="1"/>
    <col min="4" max="4" width="26.875" customWidth="1"/>
  </cols>
  <sheetData>
    <row r="1" spans="1:11">
      <c r="A1" t="s">
        <v>162</v>
      </c>
      <c r="B1" s="126">
        <v>0.3</v>
      </c>
    </row>
    <row r="2" spans="1:11">
      <c r="A2" t="s">
        <v>161</v>
      </c>
      <c r="B2" s="126">
        <v>0.1</v>
      </c>
    </row>
    <row r="3" spans="1:11" ht="16.5" customHeight="1" thickBot="1">
      <c r="B3" s="150" t="s">
        <v>160</v>
      </c>
      <c r="C3" s="150"/>
      <c r="D3" s="150"/>
    </row>
    <row r="4" spans="1:11" ht="21">
      <c r="B4" s="1"/>
      <c r="C4" s="118"/>
      <c r="D4" s="3"/>
      <c r="F4" s="95" t="s">
        <v>110</v>
      </c>
      <c r="G4" s="95"/>
      <c r="H4" s="95"/>
      <c r="J4" s="96"/>
      <c r="K4" s="96"/>
    </row>
    <row r="5" spans="1:11" ht="21">
      <c r="B5" s="8"/>
      <c r="C5" s="127"/>
      <c r="D5" s="10"/>
      <c r="G5" s="111" t="s">
        <v>126</v>
      </c>
      <c r="I5" s="96" t="s">
        <v>157</v>
      </c>
    </row>
    <row r="6" spans="1:11">
      <c r="B6" s="8"/>
      <c r="C6" s="127"/>
      <c r="D6" s="10"/>
    </row>
    <row r="7" spans="1:11">
      <c r="B7" s="8"/>
      <c r="C7" s="127"/>
      <c r="D7" s="10"/>
      <c r="F7" t="s">
        <v>122</v>
      </c>
      <c r="G7" s="110" t="s">
        <v>123</v>
      </c>
    </row>
    <row r="8" spans="1:11">
      <c r="B8" s="8"/>
      <c r="C8" s="127"/>
      <c r="D8" s="10"/>
      <c r="F8" t="s">
        <v>155</v>
      </c>
      <c r="G8" s="110" t="s">
        <v>156</v>
      </c>
    </row>
    <row r="9" spans="1:11" ht="17.25" thickBot="1">
      <c r="B9" s="11"/>
      <c r="C9" s="119"/>
      <c r="D9" s="13"/>
    </row>
    <row r="10" spans="1:11" ht="17.25" thickBot="1">
      <c r="A10" t="s">
        <v>163</v>
      </c>
      <c r="B10" s="126">
        <v>0.1</v>
      </c>
      <c r="C10" t="s">
        <v>170</v>
      </c>
      <c r="D10" s="114"/>
    </row>
    <row r="11" spans="1:11">
      <c r="B11">
        <v>1</v>
      </c>
      <c r="C11" s="151"/>
      <c r="D11" s="3"/>
      <c r="E11" s="93"/>
    </row>
    <row r="12" spans="1:11">
      <c r="B12">
        <v>2</v>
      </c>
      <c r="C12" s="121"/>
      <c r="D12" s="10"/>
      <c r="E12" s="93"/>
    </row>
    <row r="13" spans="1:11">
      <c r="B13">
        <v>3</v>
      </c>
      <c r="C13" s="121"/>
      <c r="D13" s="10"/>
      <c r="E13" s="93"/>
    </row>
    <row r="14" spans="1:11">
      <c r="B14">
        <v>4</v>
      </c>
      <c r="C14" s="121"/>
      <c r="D14" s="10"/>
      <c r="E14" s="93"/>
    </row>
    <row r="15" spans="1:11" ht="17.25" thickBot="1">
      <c r="B15">
        <v>5</v>
      </c>
      <c r="C15" s="123"/>
      <c r="D15" s="13"/>
      <c r="E15" s="93"/>
    </row>
    <row r="16" spans="1:11">
      <c r="A16" t="s">
        <v>164</v>
      </c>
      <c r="B16" s="126">
        <v>0.1</v>
      </c>
      <c r="C16" s="124" t="s">
        <v>171</v>
      </c>
    </row>
    <row r="18" spans="2:4">
      <c r="C18" s="122"/>
    </row>
    <row r="19" spans="2:4">
      <c r="C19" s="122"/>
    </row>
    <row r="20" spans="2:4">
      <c r="C20" s="122"/>
    </row>
    <row r="21" spans="2:4">
      <c r="C21" s="122"/>
    </row>
    <row r="22" spans="2:4">
      <c r="C22" s="122"/>
    </row>
    <row r="23" spans="2:4">
      <c r="C23" s="122"/>
    </row>
    <row r="24" spans="2:4">
      <c r="C24" s="122"/>
    </row>
    <row r="32" spans="2:4">
      <c r="B32" s="126"/>
      <c r="C32"/>
      <c r="D32" s="114"/>
    </row>
    <row r="33" spans="3:4">
      <c r="C33"/>
      <c r="D33" s="114"/>
    </row>
    <row r="34" spans="3:4">
      <c r="C34"/>
      <c r="D34" s="114"/>
    </row>
    <row r="35" spans="3:4">
      <c r="C35"/>
      <c r="D35" s="114"/>
    </row>
  </sheetData>
  <mergeCells count="1">
    <mergeCell ref="B3:D3"/>
  </mergeCells>
  <phoneticPr fontId="2" type="noConversion"/>
  <hyperlinks>
    <hyperlink ref="G7" r:id="rId1"/>
    <hyperlink ref="G8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Q  1</vt:lpstr>
      <vt:lpstr>Q 2</vt:lpstr>
      <vt:lpstr>Q 3</vt:lpstr>
      <vt:lpstr>Q 4</vt:lpstr>
      <vt:lpstr>Q 5</vt:lpstr>
      <vt:lpstr>Q678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weifang</dc:creator>
  <cp:lastModifiedBy>weifang</cp:lastModifiedBy>
  <dcterms:created xsi:type="dcterms:W3CDTF">1997-01-14T01:50:29Z</dcterms:created>
  <dcterms:modified xsi:type="dcterms:W3CDTF">2016-06-22T06:02:23Z</dcterms:modified>
</cp:coreProperties>
</file>