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8_{0D8EA770-5252-453D-B027-E6ED0DC34251}" xr6:coauthVersionLast="36" xr6:coauthVersionMax="36" xr10:uidLastSave="{00000000-0000-0000-0000-000000000000}"/>
  <bookViews>
    <workbookView xWindow="0" yWindow="0" windowWidth="19180" windowHeight="6720" xr2:uid="{EB48A529-665A-425B-9040-F7A1EDE1D270}"/>
  </bookViews>
  <sheets>
    <sheet name=" SVP&amp;SVD" sheetId="2" r:id="rId1"/>
  </sheets>
  <externalReferences>
    <externalReference r:id="rId2"/>
    <externalReference r:id="rId3"/>
  </externalReferences>
  <definedNames>
    <definedName name="ACH">'[2]chap22_PF simulation'!$H$21</definedName>
    <definedName name="CN">'[2]chap22_PF simulation'!$R$4</definedName>
    <definedName name="CO2in_mg">'[2]chap22_PF simulation'!$F$14</definedName>
    <definedName name="CO2out_mg">'[2]chap22_PF simulation'!$F$15</definedName>
    <definedName name="CV">'[2]chap22_PF simulation'!$R$5</definedName>
    <definedName name="DarkResp">'[2]chap22_PF simulation'!$G$10</definedName>
    <definedName name="DeH">'[2]chap22_PF simulation'!$R$12</definedName>
    <definedName name="Densityin">'[2]chap22_PF simulation'!$G$12</definedName>
    <definedName name="Enth_in">'[2]chap22_PF simulation'!$H$12</definedName>
    <definedName name="Enth_out">'[2]chap22_PF simulation'!$H$13</definedName>
    <definedName name="Gc">'[2]chap22_PF simulation'!$G$6</definedName>
    <definedName name="GI">'[2]chap22_PF simulation'!$G$5</definedName>
    <definedName name="GTI">'[2]chap22_PF simulation'!$G$8</definedName>
    <definedName name="Height">'[2]chap22_PF simulation'!$D$21</definedName>
    <definedName name="Kw">'[2]chap22_PF simulation'!$T$15</definedName>
    <definedName name="LAperPlt">'[2]chap22_PF simulation'!$K$20</definedName>
    <definedName name="Length">'[2]chap22_PF simulation'!$D$19</definedName>
    <definedName name="NetPho">'[2]chap22_PF simulation'!$K$10</definedName>
    <definedName name="NofLamp">'[2]chap22_PF simulation'!$H$23</definedName>
    <definedName name="NoofPlt">'[2]chap22_PF simulation'!$K$21</definedName>
    <definedName name="PhoResp">'[2]chap22_PF simulation'!$K$9</definedName>
    <definedName name="PhotoS">'[2]chap22_PF simulation'!$K$8</definedName>
    <definedName name="Pmax">'[2]chap22_PF simulation'!$D$2</definedName>
    <definedName name="QC">'[2]chap22_PF simulation'!$R$19</definedName>
    <definedName name="QV">'[2]chap22_PF simulation'!$R$18</definedName>
    <definedName name="RatioPhoResp">'[2]chap22_PF simulation'!$G$9</definedName>
    <definedName name="Rav">'[2]chap22_PF simulation'!$K$15</definedName>
    <definedName name="Rd20C">'[2]chap22_PF simulation'!$D$10</definedName>
    <definedName name="Rlv">'[2]chap22_PF simulation'!$K$14</definedName>
    <definedName name="Rlv_inc">'[2]chap22_PF simulation'!$K$16</definedName>
    <definedName name="Tin">'[2]chap22_PF simulation'!$D$12</definedName>
    <definedName name="TotalWofLamp">'[2]chap22_PF simulation'!$K$25</definedName>
    <definedName name="Tout">'[2]chap22_PF simulation'!$D$13</definedName>
    <definedName name="TR">'[2]chap22_PF simulation'!$R$9</definedName>
    <definedName name="Transp_rate">'[2]chap22_PF simulation'!$K$17</definedName>
    <definedName name="Vdin">'[2]chap22_PF simulation'!$K$12</definedName>
    <definedName name="Vdout">'[2]chap22_PF simulation'!$K$13</definedName>
    <definedName name="VolofRoom">'[2]chap22_PF simulation'!$H$19</definedName>
    <definedName name="VW">'[2]chap22_PF simulation'!$R$11</definedName>
    <definedName name="We">'[2]chap22_PF simulation'!$R$17</definedName>
    <definedName name="Width">'[2]chap22_PF simulation'!$D$20</definedName>
    <definedName name="WL">'[2]chap22_PF simulation'!$R$16</definedName>
    <definedName name="Wofequip">'[2]chap22_PF simulation'!$D$26</definedName>
    <definedName name="WperLamp">'[2]chap22_PF simulation'!$D$24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J20" i="2" s="1"/>
  <c r="K20" i="2" s="1"/>
  <c r="I19" i="2"/>
  <c r="J19" i="2" s="1"/>
  <c r="K19" i="2" s="1"/>
  <c r="I18" i="2"/>
  <c r="J18" i="2" s="1"/>
  <c r="K18" i="2" s="1"/>
  <c r="I17" i="2"/>
  <c r="J17" i="2" s="1"/>
  <c r="K17" i="2" s="1"/>
  <c r="J16" i="2"/>
  <c r="K16" i="2" s="1"/>
  <c r="I16" i="2"/>
  <c r="I15" i="2"/>
  <c r="J15" i="2" s="1"/>
  <c r="K15" i="2" s="1"/>
  <c r="I14" i="2"/>
  <c r="J14" i="2" s="1"/>
  <c r="K14" i="2" s="1"/>
  <c r="J13" i="2"/>
  <c r="K13" i="2" s="1"/>
  <c r="I13" i="2"/>
  <c r="I12" i="2"/>
  <c r="J12" i="2" s="1"/>
  <c r="K12" i="2" s="1"/>
  <c r="I11" i="2"/>
  <c r="J11" i="2" s="1"/>
  <c r="K11" i="2" s="1"/>
  <c r="I10" i="2"/>
  <c r="J10" i="2" s="1"/>
  <c r="K10" i="2" s="1"/>
  <c r="I9" i="2"/>
  <c r="J9" i="2" s="1"/>
  <c r="K9" i="2" s="1"/>
  <c r="J8" i="2"/>
  <c r="K8" i="2" s="1"/>
  <c r="I8" i="2"/>
  <c r="I7" i="2"/>
  <c r="J7" i="2" s="1"/>
  <c r="K7" i="2" s="1"/>
  <c r="I6" i="2"/>
  <c r="J6" i="2" s="1"/>
  <c r="K6" i="2" s="1"/>
  <c r="J5" i="2"/>
  <c r="K5" i="2" s="1"/>
  <c r="I5" i="2"/>
  <c r="I4" i="2"/>
  <c r="J4" i="2" s="1"/>
  <c r="K4" i="2" s="1"/>
  <c r="D4" i="2"/>
  <c r="E4" i="2" s="1"/>
  <c r="F4" i="2" s="1"/>
  <c r="C4" i="2"/>
</calcChain>
</file>

<file path=xl/sharedStrings.xml><?xml version="1.0" encoding="utf-8"?>
<sst xmlns="http://schemas.openxmlformats.org/spreadsheetml/2006/main" count="20" uniqueCount="19">
  <si>
    <t>Input</t>
  </si>
  <si>
    <r>
      <rPr>
        <sz val="12"/>
        <color theme="1"/>
        <rFont val="標楷體"/>
        <family val="4"/>
        <charset val="136"/>
      </rPr>
      <t>輸出值</t>
    </r>
  </si>
  <si>
    <r>
      <rPr>
        <sz val="12"/>
        <color theme="1"/>
        <rFont val="新細明體"/>
        <family val="1"/>
        <charset val="136"/>
      </rPr>
      <t>溫度</t>
    </r>
    <r>
      <rPr>
        <sz val="12"/>
        <color theme="1"/>
        <rFont val="Times New Roman"/>
        <family val="1"/>
      </rPr>
      <t xml:space="preserve">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C)</t>
    </r>
    <phoneticPr fontId="4" type="noConversion"/>
  </si>
  <si>
    <r>
      <rPr>
        <sz val="12"/>
        <color theme="1"/>
        <rFont val="標楷體"/>
        <family val="4"/>
        <charset val="136"/>
      </rPr>
      <t>相對溼度</t>
    </r>
    <r>
      <rPr>
        <sz val="12"/>
        <color theme="1"/>
        <rFont val="Times New Roman"/>
        <family val="1"/>
      </rPr>
      <t xml:space="preserve"> (RH%)</t>
    </r>
  </si>
  <si>
    <t>SVP, kPa</t>
    <phoneticPr fontId="4" type="noConversion"/>
  </si>
  <si>
    <t>SVD, g/m3</t>
    <phoneticPr fontId="4" type="noConversion"/>
  </si>
  <si>
    <t>VD, g/m3</t>
    <phoneticPr fontId="4" type="noConversion"/>
  </si>
  <si>
    <t>SVP = 0.61078 x exp(17.269 x T / (237.3 + T))</t>
    <phoneticPr fontId="4" type="noConversion"/>
  </si>
  <si>
    <t>SVP: Saturated vapor pressure, kPa</t>
    <phoneticPr fontId="4" type="noConversion"/>
  </si>
  <si>
    <t>T: Dry bulb temperature, oC</t>
    <phoneticPr fontId="4" type="noConversion"/>
  </si>
  <si>
    <t>SVD = 2166 x SVP /(273.16 + T)</t>
    <phoneticPr fontId="4" type="noConversion"/>
  </si>
  <si>
    <t xml:space="preserve"> </t>
  </si>
  <si>
    <t>SVD: Saturated vapor density, g/m3</t>
    <phoneticPr fontId="4" type="noConversion"/>
  </si>
  <si>
    <t>Combining above two equations</t>
    <phoneticPr fontId="4" type="noConversion"/>
  </si>
  <si>
    <t>SVD = 2166 x 0.61078 x exp(17.269 x T/(237.3 + T))/(273.16 + T)</t>
    <phoneticPr fontId="4" type="noConversion"/>
  </si>
  <si>
    <r>
      <rPr>
        <sz val="12"/>
        <color theme="1"/>
        <rFont val="標楷體"/>
        <family val="4"/>
        <charset val="136"/>
      </rPr>
      <t>溫度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℃</t>
    </r>
    <r>
      <rPr>
        <sz val="12"/>
        <color theme="1"/>
        <rFont val="Times New Roman"/>
        <family val="1"/>
      </rPr>
      <t>)</t>
    </r>
  </si>
  <si>
    <r>
      <t>SVP (</t>
    </r>
    <r>
      <rPr>
        <sz val="12"/>
        <color theme="1"/>
        <rFont val="標楷體"/>
        <family val="4"/>
        <charset val="136"/>
      </rPr>
      <t>飽和蒸汽壓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kPa</t>
    </r>
    <r>
      <rPr>
        <sz val="12"/>
        <color theme="1"/>
        <rFont val="Times New Roman"/>
        <family val="1"/>
      </rPr>
      <t>)</t>
    </r>
    <phoneticPr fontId="4" type="noConversion"/>
  </si>
  <si>
    <r>
      <t>SVD (</t>
    </r>
    <r>
      <rPr>
        <sz val="12"/>
        <color theme="1"/>
        <rFont val="標楷體"/>
        <family val="4"/>
        <charset val="136"/>
      </rPr>
      <t>飽和蒸汽密度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g/m3</t>
    </r>
    <r>
      <rPr>
        <sz val="12"/>
        <color theme="1"/>
        <rFont val="Times New Roman"/>
        <family val="1"/>
      </rPr>
      <t>)</t>
    </r>
    <phoneticPr fontId="4" type="noConversion"/>
  </si>
  <si>
    <r>
      <t>VD (</t>
    </r>
    <r>
      <rPr>
        <sz val="12"/>
        <color theme="1"/>
        <rFont val="標楷體"/>
        <family val="4"/>
        <charset val="136"/>
      </rPr>
      <t>蒸汽密度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g/m3</t>
    </r>
    <r>
      <rPr>
        <sz val="12"/>
        <color theme="1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</si>
</sst>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2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vertAlign val="superscript"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6DCE4"/>
        <bgColor rgb="FFD6DCE4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4B083"/>
        <bgColor rgb="FFF4B083"/>
      </patternFill>
    </fill>
    <fill>
      <patternFill patternType="solid">
        <fgColor rgb="FFBDD6EE"/>
        <bgColor rgb="FFBDD6EE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8" fillId="6" borderId="6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/>
    </xf>
    <xf numFmtId="9" fontId="5" fillId="8" borderId="11" xfId="1" applyNumberFormat="1" applyFont="1" applyFill="1" applyBorder="1" applyAlignment="1">
      <alignment horizontal="center" vertical="center"/>
    </xf>
    <xf numFmtId="2" fontId="11" fillId="9" borderId="11" xfId="1" applyNumberFormat="1" applyFont="1" applyFill="1" applyBorder="1" applyAlignment="1">
      <alignment horizontal="center" vertical="center"/>
    </xf>
    <xf numFmtId="2" fontId="11" fillId="9" borderId="12" xfId="1" applyNumberFormat="1" applyFont="1" applyFill="1" applyBorder="1" applyAlignment="1">
      <alignment horizontal="center" vertical="center"/>
    </xf>
    <xf numFmtId="2" fontId="11" fillId="9" borderId="13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2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5" fillId="4" borderId="5" xfId="1" applyFont="1" applyFill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9" fontId="5" fillId="5" borderId="5" xfId="1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 xr:uid="{762DC8FE-CF8F-4F94-977E-E3C9F41AC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97720937056781"/>
          <c:y val="8.7206896551724145E-2"/>
          <c:w val="0.75286878270650948"/>
          <c:h val="0.746925332609285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 SVP&amp;SVD'!$J$3</c:f>
              <c:strCache>
                <c:ptCount val="1"/>
                <c:pt idx="0">
                  <c:v>SVD (飽和蒸汽密度, g/m3)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 SVP&amp;SVD'!$H$4:$H$20</c:f>
              <c:numCache>
                <c:formatCode>General</c:formatCode>
                <c:ptCount val="1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</c:numCache>
            </c:numRef>
          </c:xVal>
          <c:yVal>
            <c:numRef>
              <c:f>' SVP&amp;SVD'!$J$4:$J$20</c:f>
              <c:numCache>
                <c:formatCode>0.00</c:formatCode>
                <c:ptCount val="17"/>
                <c:pt idx="0">
                  <c:v>4.8431303265485424</c:v>
                </c:pt>
                <c:pt idx="1">
                  <c:v>6.7922227680888252</c:v>
                </c:pt>
                <c:pt idx="2">
                  <c:v>9.3924720853268511</c:v>
                </c:pt>
                <c:pt idx="3">
                  <c:v>12.817321616971824</c:v>
                </c:pt>
                <c:pt idx="4">
                  <c:v>17.27438170399056</c:v>
                </c:pt>
                <c:pt idx="5">
                  <c:v>23.009551762970787</c:v>
                </c:pt>
                <c:pt idx="6">
                  <c:v>30.311210572960022</c:v>
                </c:pt>
                <c:pt idx="7">
                  <c:v>39.514419605838235</c:v>
                </c:pt>
                <c:pt idx="8">
                  <c:v>51.005082813102483</c:v>
                </c:pt>
                <c:pt idx="9">
                  <c:v>65.224006212628879</c:v>
                </c:pt>
                <c:pt idx="10">
                  <c:v>82.670801820216354</c:v>
                </c:pt>
                <c:pt idx="11">
                  <c:v>103.90758282974994</c:v>
                </c:pt>
                <c:pt idx="12">
                  <c:v>129.56240032346756</c:v>
                </c:pt>
                <c:pt idx="13">
                  <c:v>160.3323760332255</c:v>
                </c:pt>
                <c:pt idx="14">
                  <c:v>196.9864906084037</c:v>
                </c:pt>
                <c:pt idx="15">
                  <c:v>240.36799230730185</c:v>
                </c:pt>
                <c:pt idx="16">
                  <c:v>291.39639685131027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C8-4183-9793-6C4B41404C91}"/>
            </c:ext>
          </c:extLst>
        </c:ser>
        <c:ser>
          <c:idx val="1"/>
          <c:order val="1"/>
          <c:tx>
            <c:strRef>
              <c:f>' SVP&amp;SVD'!$K$3</c:f>
              <c:strCache>
                <c:ptCount val="1"/>
                <c:pt idx="0">
                  <c:v>VD (蒸汽密度, g/m3)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 SVP&amp;SVD'!$H$4:$H$20</c:f>
              <c:numCache>
                <c:formatCode>General</c:formatCode>
                <c:ptCount val="1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</c:numCache>
            </c:numRef>
          </c:xVal>
          <c:yVal>
            <c:numRef>
              <c:f>' SVP&amp;SVD'!$K$4:$K$20</c:f>
              <c:numCache>
                <c:formatCode>0.00</c:formatCode>
                <c:ptCount val="17"/>
                <c:pt idx="0">
                  <c:v>2.9058781959291253</c:v>
                </c:pt>
                <c:pt idx="1">
                  <c:v>4.0753336608532953</c:v>
                </c:pt>
                <c:pt idx="2">
                  <c:v>5.6354832511961108</c:v>
                </c:pt>
                <c:pt idx="3">
                  <c:v>7.690392970183094</c:v>
                </c:pt>
                <c:pt idx="4">
                  <c:v>10.364629022394336</c:v>
                </c:pt>
                <c:pt idx="5">
                  <c:v>13.805731057782472</c:v>
                </c:pt>
                <c:pt idx="6">
                  <c:v>18.186726343776012</c:v>
                </c:pt>
                <c:pt idx="7">
                  <c:v>23.708651763502939</c:v>
                </c:pt>
                <c:pt idx="8">
                  <c:v>30.603049687861489</c:v>
                </c:pt>
                <c:pt idx="9">
                  <c:v>39.134403727577329</c:v>
                </c:pt>
                <c:pt idx="10">
                  <c:v>49.602481092129814</c:v>
                </c:pt>
                <c:pt idx="11">
                  <c:v>62.344549697849963</c:v>
                </c:pt>
                <c:pt idx="12">
                  <c:v>77.737440194080534</c:v>
                </c:pt>
                <c:pt idx="13">
                  <c:v>96.199425619935298</c:v>
                </c:pt>
                <c:pt idx="14">
                  <c:v>118.19189436504222</c:v>
                </c:pt>
                <c:pt idx="15">
                  <c:v>144.22079538438109</c:v>
                </c:pt>
                <c:pt idx="16">
                  <c:v>174.83783811078615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C8-4183-9793-6C4B41404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6792115"/>
        <c:axId val="244202357"/>
      </c:scatterChart>
      <c:valAx>
        <c:axId val="14767921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/>
                  <a:t>溫度 </a:t>
                </a:r>
                <a:r>
                  <a:rPr lang="en-US"/>
                  <a:t>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44202357"/>
        <c:crosses val="autoZero"/>
        <c:crossBetween val="midCat"/>
      </c:valAx>
      <c:valAx>
        <c:axId val="24420235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r>
                  <a:rPr lang="en-US"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SVD (</a:t>
                </a:r>
                <a:r>
                  <a:rPr lang="zh-TW"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飽和蒸汽密度</a:t>
                </a:r>
                <a:r>
                  <a:rPr lang="en-US" altLang="zh-TW" sz="1050" baseline="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 </a:t>
                </a:r>
                <a:r>
                  <a:rPr lang="en-US"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rPr>
                  <a:t>&amp; VD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標楷體" panose="03000509000000000000" pitchFamily="65" charset="-120"/>
                  <a:cs typeface="Times New Roman" panose="02020603050405020304" pitchFamily="18" charset="0"/>
                </a:defRPr>
              </a:pPr>
              <a:endParaRPr lang="zh-TW"/>
            </a:p>
          </c:txPr>
        </c:title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767921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717550</xdr:colOff>
      <xdr:row>20</xdr:row>
      <xdr:rowOff>69850</xdr:rowOff>
    </xdr:from>
    <xdr:ext cx="5111750" cy="3683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3E6C89-34D5-4FEF-9AE0-7583173C1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PFsimulat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 1,2 Vps &amp; Vds"/>
      <sheetName val="Chap 4 Rlv"/>
      <sheetName val="Chap 5 Rav"/>
      <sheetName val="Chap 6 Rvc"/>
      <sheetName val="Chap 7 Tr"/>
      <sheetName val="Chap 8 Pn &amp; Rp"/>
      <sheetName val="Chap 9 GI"/>
      <sheetName val="Chap 10 Gc"/>
      <sheetName val="Chap 11 GTI"/>
      <sheetName val="chap12 P rate"/>
      <sheetName val="Chap 13 Kpr"/>
      <sheetName val="Chap14 Rd"/>
      <sheetName val="Chap15 sim"/>
      <sheetName val="Chap16_24 hr"/>
      <sheetName val="Chap17_PFAL"/>
      <sheetName val="Chap18 PF Light &amp; Irradiance"/>
      <sheetName val="Chap19 PF CO2 Balance"/>
      <sheetName val="Chap20 PF water Balance "/>
      <sheetName val="Chap21 PF Energy Balance "/>
      <sheetName val="Chap22_PF simulation"/>
    </sheetNames>
    <sheetDataSet>
      <sheetData sheetId="0">
        <row r="4">
          <cell r="J4" t="str">
            <v>SVD (飽和蒸汽密度, g/m3)</v>
          </cell>
          <cell r="K4" t="str">
            <v>VD (蒸汽密度, g/m3)</v>
          </cell>
        </row>
        <row r="5">
          <cell r="H5">
            <v>0</v>
          </cell>
          <cell r="J5">
            <v>4.8431303265485424</v>
          </cell>
          <cell r="K5">
            <v>2.9058781959291253</v>
          </cell>
        </row>
        <row r="6">
          <cell r="H6">
            <v>5</v>
          </cell>
          <cell r="J6">
            <v>6.7922227680888252</v>
          </cell>
          <cell r="K6">
            <v>4.0753336608532953</v>
          </cell>
        </row>
        <row r="7">
          <cell r="H7">
            <v>10</v>
          </cell>
          <cell r="J7">
            <v>9.3924720853268511</v>
          </cell>
          <cell r="K7">
            <v>5.6354832511961108</v>
          </cell>
        </row>
        <row r="8">
          <cell r="H8">
            <v>15</v>
          </cell>
          <cell r="J8">
            <v>12.817321616971824</v>
          </cell>
          <cell r="K8">
            <v>7.690392970183094</v>
          </cell>
        </row>
        <row r="9">
          <cell r="H9">
            <v>20</v>
          </cell>
          <cell r="J9">
            <v>17.27438170399056</v>
          </cell>
          <cell r="K9">
            <v>10.364629022394336</v>
          </cell>
        </row>
        <row r="10">
          <cell r="H10">
            <v>25</v>
          </cell>
          <cell r="J10">
            <v>23.009551762970787</v>
          </cell>
          <cell r="K10">
            <v>13.805731057782472</v>
          </cell>
        </row>
        <row r="11">
          <cell r="H11">
            <v>30</v>
          </cell>
          <cell r="J11">
            <v>30.311210572960022</v>
          </cell>
          <cell r="K11">
            <v>18.186726343776012</v>
          </cell>
        </row>
        <row r="12">
          <cell r="H12">
            <v>35</v>
          </cell>
          <cell r="J12">
            <v>39.514419605838235</v>
          </cell>
          <cell r="K12">
            <v>23.708651763502939</v>
          </cell>
        </row>
        <row r="13">
          <cell r="H13">
            <v>40</v>
          </cell>
          <cell r="J13">
            <v>51.005082813102483</v>
          </cell>
          <cell r="K13">
            <v>30.603049687861489</v>
          </cell>
        </row>
        <row r="14">
          <cell r="H14">
            <v>45</v>
          </cell>
          <cell r="J14">
            <v>65.224006212628879</v>
          </cell>
          <cell r="K14">
            <v>39.134403727577329</v>
          </cell>
        </row>
        <row r="15">
          <cell r="H15">
            <v>50</v>
          </cell>
          <cell r="J15">
            <v>82.670801820216354</v>
          </cell>
          <cell r="K15">
            <v>49.602481092129814</v>
          </cell>
        </row>
        <row r="16">
          <cell r="H16">
            <v>55</v>
          </cell>
          <cell r="J16">
            <v>103.90758282974994</v>
          </cell>
          <cell r="K16">
            <v>62.344549697849963</v>
          </cell>
        </row>
        <row r="17">
          <cell r="H17">
            <v>60</v>
          </cell>
          <cell r="J17">
            <v>129.56240032346756</v>
          </cell>
          <cell r="K17">
            <v>77.737440194080534</v>
          </cell>
        </row>
        <row r="18">
          <cell r="H18">
            <v>65</v>
          </cell>
          <cell r="J18">
            <v>160.3323760332255</v>
          </cell>
          <cell r="K18">
            <v>96.199425619935298</v>
          </cell>
        </row>
        <row r="19">
          <cell r="H19">
            <v>70</v>
          </cell>
          <cell r="J19">
            <v>196.9864906084037</v>
          </cell>
          <cell r="K19">
            <v>118.19189436504222</v>
          </cell>
        </row>
        <row r="20">
          <cell r="H20">
            <v>75</v>
          </cell>
          <cell r="J20">
            <v>240.36799230730185</v>
          </cell>
          <cell r="K20">
            <v>144.22079538438109</v>
          </cell>
        </row>
        <row r="21">
          <cell r="H21">
            <v>80</v>
          </cell>
          <cell r="J21">
            <v>291.39639685131027</v>
          </cell>
          <cell r="K21">
            <v>174.83783811078615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0362-A462-42E1-ABE7-8EC4682EC665}">
  <dimension ref="A1:S1000"/>
  <sheetViews>
    <sheetView tabSelected="1" topLeftCell="A19" workbookViewId="0">
      <selection activeCell="J24" sqref="J24"/>
    </sheetView>
  </sheetViews>
  <sheetFormatPr defaultColWidth="13.26953125" defaultRowHeight="15" customHeight="1" x14ac:dyDescent="0.4"/>
  <cols>
    <col min="1" max="1" width="12.90625" style="1" customWidth="1"/>
    <col min="2" max="2" width="14.1796875" style="1" bestFit="1" customWidth="1"/>
    <col min="3" max="3" width="11.6328125" style="1" customWidth="1"/>
    <col min="4" max="4" width="9.54296875" style="1" customWidth="1"/>
    <col min="5" max="6" width="10" style="1" customWidth="1"/>
    <col min="7" max="7" width="8" style="1" customWidth="1"/>
    <col min="8" max="8" width="8.54296875" style="1" customWidth="1"/>
    <col min="9" max="9" width="12.6328125" style="1" customWidth="1"/>
    <col min="10" max="10" width="16.81640625" style="1" customWidth="1"/>
    <col min="11" max="11" width="16.36328125" style="1" customWidth="1"/>
    <col min="12" max="12" width="11.08984375" style="1" customWidth="1"/>
    <col min="13" max="16" width="8" style="1" customWidth="1"/>
    <col min="17" max="17" width="15.90625" style="1" customWidth="1"/>
    <col min="18" max="18" width="18.7265625" style="1" customWidth="1"/>
    <col min="19" max="19" width="20.1796875" style="1" customWidth="1"/>
    <col min="20" max="27" width="8" style="1" customWidth="1"/>
    <col min="28" max="16384" width="13.26953125" style="1"/>
  </cols>
  <sheetData>
    <row r="1" spans="1:19" ht="16.5" customHeight="1" thickBot="1" x14ac:dyDescent="0.45">
      <c r="I1" s="2"/>
      <c r="J1" s="2"/>
      <c r="K1" s="2"/>
    </row>
    <row r="2" spans="1:19" ht="16.5" customHeight="1" x14ac:dyDescent="0.4">
      <c r="B2" s="3" t="s">
        <v>0</v>
      </c>
      <c r="C2" s="4"/>
      <c r="D2" s="5" t="s">
        <v>1</v>
      </c>
      <c r="E2" s="6"/>
      <c r="F2" s="7"/>
      <c r="H2" s="22"/>
      <c r="I2" s="23"/>
      <c r="J2" s="24" t="s">
        <v>3</v>
      </c>
      <c r="K2" s="26">
        <v>0.6</v>
      </c>
      <c r="L2" s="22"/>
    </row>
    <row r="3" spans="1:19" ht="39" customHeight="1" x14ac:dyDescent="0.4">
      <c r="A3" s="8"/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H3" s="25" t="s">
        <v>15</v>
      </c>
      <c r="I3" s="25" t="s">
        <v>16</v>
      </c>
      <c r="J3" s="25" t="s">
        <v>17</v>
      </c>
      <c r="K3" s="25" t="s">
        <v>18</v>
      </c>
      <c r="L3" s="22"/>
    </row>
    <row r="4" spans="1:19" ht="16.5" customHeight="1" thickBot="1" x14ac:dyDescent="0.45">
      <c r="B4" s="14">
        <v>25</v>
      </c>
      <c r="C4" s="15">
        <f>K2</f>
        <v>0.6</v>
      </c>
      <c r="D4" s="16">
        <f>0.61078*EXP(17.269*$B$4/(237.3+$B$4))</f>
        <v>3.1673720930966622</v>
      </c>
      <c r="E4" s="17">
        <f>(2166/(273.16+$B$4))*$D$4</f>
        <v>23.009551762970787</v>
      </c>
      <c r="F4" s="18">
        <f>E4*C4</f>
        <v>13.805731057782472</v>
      </c>
      <c r="H4" s="19">
        <v>0</v>
      </c>
      <c r="I4" s="20">
        <f t="shared" ref="I4:I20" si="0">0.61078*EXP(17.269*H4/(237.3+H4))</f>
        <v>0.61077999999999999</v>
      </c>
      <c r="J4" s="20">
        <f>(2166/(273.16+H4))*I4</f>
        <v>4.8431303265485424</v>
      </c>
      <c r="K4" s="20">
        <f t="shared" ref="K4:K20" si="1">J4*$K$2</f>
        <v>2.9058781959291253</v>
      </c>
      <c r="Q4" s="21"/>
      <c r="R4" s="21"/>
      <c r="S4" s="20"/>
    </row>
    <row r="5" spans="1:19" ht="16.5" customHeight="1" x14ac:dyDescent="0.4">
      <c r="H5" s="19">
        <v>5</v>
      </c>
      <c r="I5" s="20">
        <f t="shared" si="0"/>
        <v>0.87226439758614394</v>
      </c>
      <c r="J5" s="20">
        <f t="shared" ref="J5:J20" si="2">(2166/(273.16+H5))*I5</f>
        <v>6.7922227680888252</v>
      </c>
      <c r="K5" s="20">
        <f t="shared" si="1"/>
        <v>4.0753336608532953</v>
      </c>
      <c r="Q5" s="21"/>
      <c r="R5" s="21"/>
      <c r="S5" s="20"/>
    </row>
    <row r="6" spans="1:19" ht="16.5" customHeight="1" x14ac:dyDescent="0.4">
      <c r="B6" s="1" t="s">
        <v>7</v>
      </c>
      <c r="H6" s="19">
        <v>10</v>
      </c>
      <c r="I6" s="20">
        <f t="shared" si="0"/>
        <v>1.227872758855564</v>
      </c>
      <c r="J6" s="20">
        <f t="shared" si="2"/>
        <v>9.3924720853268511</v>
      </c>
      <c r="K6" s="20">
        <f t="shared" si="1"/>
        <v>5.6354832511961108</v>
      </c>
      <c r="Q6" s="21"/>
      <c r="R6" s="21"/>
      <c r="S6" s="20"/>
    </row>
    <row r="7" spans="1:19" ht="16.5" customHeight="1" x14ac:dyDescent="0.4">
      <c r="H7" s="19">
        <v>15</v>
      </c>
      <c r="I7" s="20">
        <f t="shared" si="0"/>
        <v>1.705189010686335</v>
      </c>
      <c r="J7" s="20">
        <f t="shared" si="2"/>
        <v>12.817321616971824</v>
      </c>
      <c r="K7" s="20">
        <f t="shared" si="1"/>
        <v>7.690392970183094</v>
      </c>
      <c r="Q7" s="21"/>
      <c r="R7" s="21"/>
      <c r="S7" s="20"/>
    </row>
    <row r="8" spans="1:19" ht="16.5" customHeight="1" x14ac:dyDescent="0.4">
      <c r="B8" s="1" t="s">
        <v>8</v>
      </c>
      <c r="H8" s="19">
        <v>20</v>
      </c>
      <c r="I8" s="20">
        <f t="shared" si="0"/>
        <v>2.3380229641467558</v>
      </c>
      <c r="J8" s="20">
        <f t="shared" si="2"/>
        <v>17.27438170399056</v>
      </c>
      <c r="K8" s="20">
        <f t="shared" si="1"/>
        <v>10.364629022394336</v>
      </c>
      <c r="Q8" s="21"/>
      <c r="R8" s="21"/>
      <c r="S8" s="20"/>
    </row>
    <row r="9" spans="1:19" ht="16.5" customHeight="1" x14ac:dyDescent="0.4">
      <c r="B9" s="1" t="s">
        <v>9</v>
      </c>
      <c r="H9" s="19">
        <v>25</v>
      </c>
      <c r="I9" s="20">
        <f t="shared" si="0"/>
        <v>3.1673720930966622</v>
      </c>
      <c r="J9" s="20">
        <f>(2166/(273.16+H9))*I9</f>
        <v>23.009551762970787</v>
      </c>
      <c r="K9" s="20">
        <f t="shared" si="1"/>
        <v>13.805731057782472</v>
      </c>
      <c r="Q9" s="21"/>
      <c r="R9" s="21"/>
      <c r="S9" s="20"/>
    </row>
    <row r="10" spans="1:19" ht="16.5" customHeight="1" x14ac:dyDescent="0.4">
      <c r="H10" s="19">
        <v>30</v>
      </c>
      <c r="I10" s="20">
        <f t="shared" si="0"/>
        <v>4.2424499525847468</v>
      </c>
      <c r="J10" s="20">
        <f t="shared" si="2"/>
        <v>30.311210572960022</v>
      </c>
      <c r="K10" s="20">
        <f t="shared" si="1"/>
        <v>18.186726343776012</v>
      </c>
      <c r="Q10" s="21"/>
      <c r="R10" s="21"/>
      <c r="S10" s="20"/>
    </row>
    <row r="11" spans="1:19" ht="16.5" customHeight="1" x14ac:dyDescent="0.4">
      <c r="B11" s="1" t="s">
        <v>10</v>
      </c>
      <c r="H11" s="19">
        <v>35</v>
      </c>
      <c r="I11" s="20">
        <f t="shared" si="0"/>
        <v>5.6217744901824149</v>
      </c>
      <c r="J11" s="20">
        <f t="shared" si="2"/>
        <v>39.514419605838235</v>
      </c>
      <c r="K11" s="20">
        <f t="shared" si="1"/>
        <v>23.708651763502939</v>
      </c>
      <c r="Q11" s="21"/>
      <c r="R11" s="21"/>
      <c r="S11" s="20"/>
    </row>
    <row r="12" spans="1:19" ht="16.5" customHeight="1" x14ac:dyDescent="0.4">
      <c r="C12" s="19" t="s">
        <v>11</v>
      </c>
      <c r="H12" s="19">
        <v>40</v>
      </c>
      <c r="I12" s="20">
        <f t="shared" si="0"/>
        <v>7.3743082796635164</v>
      </c>
      <c r="J12" s="20">
        <f t="shared" si="2"/>
        <v>51.005082813102483</v>
      </c>
      <c r="K12" s="20">
        <f t="shared" si="1"/>
        <v>30.603049687861489</v>
      </c>
      <c r="Q12" s="21"/>
      <c r="R12" s="21"/>
      <c r="S12" s="20"/>
    </row>
    <row r="13" spans="1:19" ht="16.5" customHeight="1" x14ac:dyDescent="0.4">
      <c r="B13" s="1" t="s">
        <v>12</v>
      </c>
      <c r="H13" s="19">
        <v>45</v>
      </c>
      <c r="I13" s="20">
        <f t="shared" si="0"/>
        <v>9.5806416512511561</v>
      </c>
      <c r="J13" s="20">
        <f t="shared" si="2"/>
        <v>65.224006212628879</v>
      </c>
      <c r="K13" s="20">
        <f t="shared" si="1"/>
        <v>39.134403727577329</v>
      </c>
      <c r="Q13" s="21"/>
      <c r="R13" s="21"/>
      <c r="S13" s="20"/>
    </row>
    <row r="14" spans="1:19" ht="16.5" customHeight="1" x14ac:dyDescent="0.4">
      <c r="H14" s="19">
        <v>50</v>
      </c>
      <c r="I14" s="20">
        <f t="shared" si="0"/>
        <v>12.334208825586851</v>
      </c>
      <c r="J14" s="20">
        <f t="shared" si="2"/>
        <v>82.670801820216354</v>
      </c>
      <c r="K14" s="20">
        <f t="shared" si="1"/>
        <v>49.602481092129814</v>
      </c>
      <c r="Q14" s="21"/>
      <c r="R14" s="21"/>
      <c r="S14" s="20"/>
    </row>
    <row r="15" spans="1:19" ht="16.5" customHeight="1" x14ac:dyDescent="0.4">
      <c r="B15" s="1" t="s">
        <v>13</v>
      </c>
      <c r="H15" s="19">
        <v>55</v>
      </c>
      <c r="I15" s="20">
        <f t="shared" si="0"/>
        <v>15.742526491879383</v>
      </c>
      <c r="J15" s="20">
        <f t="shared" si="2"/>
        <v>103.90758282974994</v>
      </c>
      <c r="K15" s="20">
        <f t="shared" si="1"/>
        <v>62.344549697849963</v>
      </c>
      <c r="Q15" s="21"/>
      <c r="R15" s="21"/>
      <c r="S15" s="20"/>
    </row>
    <row r="16" spans="1:19" ht="16.5" customHeight="1" x14ac:dyDescent="0.4">
      <c r="H16" s="19">
        <v>60</v>
      </c>
      <c r="I16" s="20">
        <f t="shared" si="0"/>
        <v>19.928443809679802</v>
      </c>
      <c r="J16" s="20">
        <f t="shared" si="2"/>
        <v>129.56240032346756</v>
      </c>
      <c r="K16" s="20">
        <f t="shared" si="1"/>
        <v>77.737440194080534</v>
      </c>
      <c r="Q16" s="21"/>
      <c r="R16" s="21"/>
      <c r="S16" s="20"/>
    </row>
    <row r="17" spans="2:19" ht="16.5" customHeight="1" x14ac:dyDescent="0.4">
      <c r="B17" s="1" t="s">
        <v>14</v>
      </c>
      <c r="H17" s="19">
        <v>65</v>
      </c>
      <c r="I17" s="20">
        <f t="shared" si="0"/>
        <v>25.031392557430994</v>
      </c>
      <c r="J17" s="20">
        <f t="shared" si="2"/>
        <v>160.3323760332255</v>
      </c>
      <c r="K17" s="20">
        <f t="shared" si="1"/>
        <v>96.199425619935298</v>
      </c>
      <c r="Q17" s="21"/>
      <c r="R17" s="21"/>
      <c r="S17" s="20"/>
    </row>
    <row r="18" spans="2:19" ht="16.5" customHeight="1" x14ac:dyDescent="0.4">
      <c r="H18" s="19">
        <v>70</v>
      </c>
      <c r="I18" s="20">
        <f t="shared" si="0"/>
        <v>31.208626092880799</v>
      </c>
      <c r="J18" s="20">
        <f t="shared" si="2"/>
        <v>196.9864906084037</v>
      </c>
      <c r="K18" s="20">
        <f t="shared" si="1"/>
        <v>118.19189436504222</v>
      </c>
      <c r="Q18" s="21"/>
      <c r="R18" s="21"/>
      <c r="S18" s="20"/>
    </row>
    <row r="19" spans="2:19" ht="16.5" customHeight="1" x14ac:dyDescent="0.4">
      <c r="H19" s="19">
        <v>75</v>
      </c>
      <c r="I19" s="20">
        <f t="shared" si="0"/>
        <v>38.636435919533803</v>
      </c>
      <c r="J19" s="20">
        <f t="shared" si="2"/>
        <v>240.36799230730185</v>
      </c>
      <c r="K19" s="20">
        <f t="shared" si="1"/>
        <v>144.22079538438109</v>
      </c>
      <c r="Q19" s="21"/>
      <c r="R19" s="21"/>
      <c r="S19" s="20"/>
    </row>
    <row r="20" spans="2:19" ht="16.5" customHeight="1" x14ac:dyDescent="0.4">
      <c r="H20" s="19">
        <v>80</v>
      </c>
      <c r="I20" s="20">
        <f t="shared" si="0"/>
        <v>47.511334954759342</v>
      </c>
      <c r="J20" s="20">
        <f t="shared" si="2"/>
        <v>291.39639685131027</v>
      </c>
      <c r="K20" s="20">
        <f t="shared" si="1"/>
        <v>174.83783811078615</v>
      </c>
      <c r="Q20" s="21"/>
      <c r="R20" s="21"/>
      <c r="S20" s="20"/>
    </row>
    <row r="21" spans="2:19" ht="16.5" customHeight="1" x14ac:dyDescent="0.4"/>
    <row r="22" spans="2:19" ht="16.5" customHeight="1" x14ac:dyDescent="0.4"/>
    <row r="23" spans="2:19" ht="16.5" customHeight="1" x14ac:dyDescent="0.4"/>
    <row r="24" spans="2:19" ht="16.5" customHeight="1" x14ac:dyDescent="0.4"/>
    <row r="25" spans="2:19" ht="16.5" customHeight="1" x14ac:dyDescent="0.4"/>
    <row r="26" spans="2:19" ht="16.5" customHeight="1" x14ac:dyDescent="0.4"/>
    <row r="27" spans="2:19" ht="16.5" customHeight="1" x14ac:dyDescent="0.4"/>
    <row r="28" spans="2:19" ht="16.5" customHeight="1" x14ac:dyDescent="0.4"/>
    <row r="29" spans="2:19" ht="16.5" customHeight="1" x14ac:dyDescent="0.4"/>
    <row r="30" spans="2:19" ht="16.5" customHeight="1" x14ac:dyDescent="0.4"/>
    <row r="31" spans="2:19" ht="16.5" customHeight="1" x14ac:dyDescent="0.4"/>
    <row r="32" spans="2:19" ht="16.5" customHeight="1" x14ac:dyDescent="0.4"/>
    <row r="33" ht="16.5" customHeight="1" x14ac:dyDescent="0.4"/>
    <row r="34" ht="16.5" customHeight="1" x14ac:dyDescent="0.4"/>
    <row r="35" ht="16.5" customHeight="1" x14ac:dyDescent="0.4"/>
    <row r="36" ht="16.5" customHeight="1" x14ac:dyDescent="0.4"/>
    <row r="37" ht="16.5" customHeight="1" x14ac:dyDescent="0.4"/>
    <row r="38" ht="16.5" customHeight="1" x14ac:dyDescent="0.4"/>
    <row r="39" ht="16.5" customHeight="1" x14ac:dyDescent="0.4"/>
    <row r="40" ht="16.5" customHeight="1" x14ac:dyDescent="0.4"/>
    <row r="41" ht="16.5" customHeight="1" x14ac:dyDescent="0.4"/>
    <row r="42" ht="16.5" customHeight="1" x14ac:dyDescent="0.4"/>
    <row r="43" ht="16.5" customHeight="1" x14ac:dyDescent="0.4"/>
    <row r="44" ht="16.5" customHeight="1" x14ac:dyDescent="0.4"/>
    <row r="45" ht="16.5" customHeight="1" x14ac:dyDescent="0.4"/>
    <row r="46" ht="16.5" customHeight="1" x14ac:dyDescent="0.4"/>
    <row r="47" ht="16.5" customHeight="1" x14ac:dyDescent="0.4"/>
    <row r="48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3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59" ht="16.5" customHeight="1" x14ac:dyDescent="0.4"/>
    <row r="60" ht="16.5" customHeight="1" x14ac:dyDescent="0.4"/>
    <row r="61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7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5" ht="16.5" customHeight="1" x14ac:dyDescent="0.4"/>
    <row r="76" ht="16.5" customHeight="1" x14ac:dyDescent="0.4"/>
    <row r="77" ht="16.5" customHeight="1" x14ac:dyDescent="0.4"/>
    <row r="78" ht="16.5" customHeight="1" x14ac:dyDescent="0.4"/>
    <row r="79" ht="16.5" customHeight="1" x14ac:dyDescent="0.4"/>
    <row r="80" ht="16.5" customHeight="1" x14ac:dyDescent="0.4"/>
    <row r="81" ht="16.5" customHeight="1" x14ac:dyDescent="0.4"/>
    <row r="82" ht="16.5" customHeight="1" x14ac:dyDescent="0.4"/>
    <row r="83" ht="16.5" customHeight="1" x14ac:dyDescent="0.4"/>
    <row r="84" ht="16.5" customHeight="1" x14ac:dyDescent="0.4"/>
    <row r="85" ht="16.5" customHeight="1" x14ac:dyDescent="0.4"/>
    <row r="86" ht="16.5" customHeight="1" x14ac:dyDescent="0.4"/>
    <row r="87" ht="16.5" customHeight="1" x14ac:dyDescent="0.4"/>
    <row r="88" ht="16.5" customHeight="1" x14ac:dyDescent="0.4"/>
    <row r="89" ht="16.5" customHeight="1" x14ac:dyDescent="0.4"/>
    <row r="90" ht="16.5" customHeight="1" x14ac:dyDescent="0.4"/>
    <row r="91" ht="16.5" customHeight="1" x14ac:dyDescent="0.4"/>
    <row r="92" ht="16.5" customHeight="1" x14ac:dyDescent="0.4"/>
    <row r="93" ht="16.5" customHeight="1" x14ac:dyDescent="0.4"/>
    <row r="94" ht="16.5" customHeight="1" x14ac:dyDescent="0.4"/>
    <row r="95" ht="16.5" customHeight="1" x14ac:dyDescent="0.4"/>
    <row r="96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</sheetData>
  <mergeCells count="2">
    <mergeCell ref="B2:C2"/>
    <mergeCell ref="D2:F2"/>
  </mergeCells>
  <phoneticPr fontId="3" type="noConversion"/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SVP&amp;SVD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FangWei</dc:creator>
  <cp:lastModifiedBy>FangWei</cp:lastModifiedBy>
  <dcterms:created xsi:type="dcterms:W3CDTF">2026-04-18T12:41:48Z</dcterms:created>
  <dcterms:modified xsi:type="dcterms:W3CDTF">2026-04-18T12:48:07Z</dcterms:modified>
</cp:coreProperties>
</file>